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94BCE368-B565-4F83-A0D5-27678045D3B3}" xr6:coauthVersionLast="47" xr6:coauthVersionMax="47" xr10:uidLastSave="{00000000-0000-0000-0000-000000000000}"/>
  <bookViews>
    <workbookView xWindow="-108" yWindow="-108" windowWidth="23256" windowHeight="12576" xr2:uid="{C06DE822-5490-4E81-8303-E06EE3CE4F26}"/>
  </bookViews>
  <sheets>
    <sheet name="Parts in color sets" sheetId="1" r:id="rId1"/>
    <sheet name="Color Sets" sheetId="2" r:id="rId2"/>
    <sheet name="Parts not named in PlaymoDB" sheetId="14" r:id="rId3"/>
  </sheets>
  <definedNames>
    <definedName name="_xlnm._FilterDatabase" localSheetId="1" hidden="1">'Color Sets'!$F$1:$F$97</definedName>
    <definedName name="_xlnm._FilterDatabase" localSheetId="0" hidden="1">'Parts in color sets'!$CV$1:$CV$417</definedName>
    <definedName name="_xlnm.Print_Area" localSheetId="1">'Color Sets'!$B$1:$M$68</definedName>
    <definedName name="_xlnm.Print_Area" localSheetId="0">'Parts in color sets'!$A$1:$CV$409</definedName>
    <definedName name="_xlnm.Print_Titles" localSheetId="0">'Parts in color sets'!$1:$1</definedName>
    <definedName name="Z_5380916D_65D5_47C1_A0D8_93C0DF6EC42C_.wvu.PrintArea" localSheetId="1" hidden="1">'Color Sets'!$B$1:$M$68</definedName>
    <definedName name="Z_5380916D_65D5_47C1_A0D8_93C0DF6EC42C_.wvu.PrintArea" localSheetId="0" hidden="1">'Parts in color sets'!$A$1:$M$351</definedName>
    <definedName name="Z_5380916D_65D5_47C1_A0D8_93C0DF6EC42C_.wvu.PrintTitles" localSheetId="0" hidden="1">'Parts in color sets'!$1:$1</definedName>
    <definedName name="Z_6404D4D4_C99C_476E_9176_BD7CCE5727E3_.wvu.PrintArea" localSheetId="1" hidden="1">'Color Sets'!$B$1:$M$68</definedName>
    <definedName name="Z_6404D4D4_C99C_476E_9176_BD7CCE5727E3_.wvu.PrintArea" localSheetId="0" hidden="1">'Parts in color sets'!$A$1:$M$351</definedName>
    <definedName name="Z_6404D4D4_C99C_476E_9176_BD7CCE5727E3_.wvu.PrintTitles" localSheetId="0" hidden="1">'Parts in color sets'!$1:$1</definedName>
  </definedNames>
  <calcPr calcId="191029"/>
  <customWorkbookViews>
    <customWorkbookView name="Categories" guid="{6404D4D4-C99C-476E-9176-BD7CCE5727E3}" includeHiddenRowCol="0" maximized="1" xWindow="-9" yWindow="-9" windowWidth="1938" windowHeight="1048" activeSheetId="1"/>
    <customWorkbookView name="Checklist" guid="{5380916D-65D5-47C1-A0D8-93C0DF6EC42C}" includeHiddenRowCol="0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9" i="1" l="1"/>
  <c r="F358" i="1"/>
  <c r="BW356" i="1"/>
  <c r="CV219" i="1" l="1"/>
  <c r="M219" i="1"/>
  <c r="L219" i="1"/>
  <c r="K219" i="1"/>
  <c r="C367" i="1" l="1"/>
  <c r="C366" i="1"/>
  <c r="C365" i="1"/>
  <c r="C364" i="1"/>
  <c r="C363" i="1"/>
  <c r="C362" i="1"/>
  <c r="C361" i="1"/>
  <c r="C360" i="1"/>
  <c r="C359" i="1"/>
  <c r="BY357" i="1"/>
  <c r="BY356" i="1"/>
  <c r="I86" i="2"/>
  <c r="M100" i="1" l="1"/>
  <c r="L100" i="1"/>
  <c r="K100" i="1"/>
  <c r="M102" i="1"/>
  <c r="L102" i="1"/>
  <c r="K102" i="1"/>
  <c r="M285" i="1"/>
  <c r="L285" i="1"/>
  <c r="K285" i="1"/>
  <c r="L247" i="1" l="1"/>
  <c r="M409" i="1"/>
  <c r="L409" i="1"/>
  <c r="K409" i="1"/>
  <c r="M408" i="1"/>
  <c r="L408" i="1"/>
  <c r="K408" i="1"/>
  <c r="M407" i="1"/>
  <c r="L407" i="1"/>
  <c r="K407" i="1"/>
  <c r="M406" i="1"/>
  <c r="L406" i="1"/>
  <c r="K406" i="1"/>
  <c r="M405" i="1"/>
  <c r="L405" i="1"/>
  <c r="K405" i="1"/>
  <c r="M404" i="1"/>
  <c r="L404" i="1"/>
  <c r="K404" i="1"/>
  <c r="M403" i="1"/>
  <c r="L403" i="1"/>
  <c r="K403" i="1"/>
  <c r="M402" i="1"/>
  <c r="L402" i="1"/>
  <c r="K402" i="1"/>
  <c r="M401" i="1"/>
  <c r="L401" i="1"/>
  <c r="K401" i="1"/>
  <c r="M400" i="1"/>
  <c r="L400" i="1"/>
  <c r="K400" i="1"/>
  <c r="M399" i="1"/>
  <c r="L399" i="1"/>
  <c r="K399" i="1"/>
  <c r="M398" i="1"/>
  <c r="L398" i="1"/>
  <c r="K398" i="1"/>
  <c r="M397" i="1"/>
  <c r="L397" i="1"/>
  <c r="K397" i="1"/>
  <c r="M396" i="1"/>
  <c r="L396" i="1"/>
  <c r="K396" i="1"/>
  <c r="M395" i="1"/>
  <c r="L395" i="1"/>
  <c r="K395" i="1"/>
  <c r="M394" i="1"/>
  <c r="L394" i="1"/>
  <c r="K394" i="1"/>
  <c r="M393" i="1"/>
  <c r="L393" i="1"/>
  <c r="K393" i="1"/>
  <c r="M392" i="1"/>
  <c r="L392" i="1"/>
  <c r="K392" i="1"/>
  <c r="M391" i="1"/>
  <c r="L391" i="1"/>
  <c r="K391" i="1"/>
  <c r="M389" i="1"/>
  <c r="L389" i="1"/>
  <c r="K389" i="1"/>
  <c r="M388" i="1"/>
  <c r="L388" i="1"/>
  <c r="K388" i="1"/>
  <c r="M387" i="1"/>
  <c r="L387" i="1"/>
  <c r="K387" i="1"/>
  <c r="M386" i="1"/>
  <c r="L386" i="1"/>
  <c r="K386" i="1"/>
  <c r="M385" i="1"/>
  <c r="L385" i="1"/>
  <c r="K385" i="1"/>
  <c r="M384" i="1"/>
  <c r="L384" i="1"/>
  <c r="K384" i="1"/>
  <c r="M383" i="1"/>
  <c r="L383" i="1"/>
  <c r="K383" i="1"/>
  <c r="M382" i="1"/>
  <c r="L382" i="1"/>
  <c r="K382" i="1"/>
  <c r="M381" i="1"/>
  <c r="L381" i="1"/>
  <c r="K381" i="1"/>
  <c r="M380" i="1"/>
  <c r="L380" i="1"/>
  <c r="K380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390" i="1"/>
  <c r="K390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1" i="1"/>
  <c r="K111" i="1"/>
  <c r="L105" i="1"/>
  <c r="K105" i="1"/>
  <c r="L110" i="1"/>
  <c r="K110" i="1"/>
  <c r="L104" i="1"/>
  <c r="K104" i="1"/>
  <c r="L112" i="1"/>
  <c r="K112" i="1"/>
  <c r="L108" i="1"/>
  <c r="K108" i="1"/>
  <c r="L109" i="1"/>
  <c r="K109" i="1"/>
  <c r="L103" i="1"/>
  <c r="K103" i="1"/>
  <c r="L107" i="1"/>
  <c r="K107" i="1"/>
  <c r="L106" i="1"/>
  <c r="K106" i="1"/>
  <c r="L101" i="1"/>
  <c r="K101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390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1" i="1"/>
  <c r="M105" i="1"/>
  <c r="M110" i="1"/>
  <c r="M104" i="1"/>
  <c r="M112" i="1"/>
  <c r="M108" i="1"/>
  <c r="M109" i="1"/>
  <c r="M103" i="1"/>
  <c r="M107" i="1"/>
  <c r="M106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4" i="1"/>
  <c r="M3" i="1"/>
  <c r="M2" i="1"/>
  <c r="M5" i="1"/>
  <c r="F415" i="1" l="1"/>
  <c r="F414" i="1"/>
  <c r="F416" i="1"/>
  <c r="F413" i="1"/>
  <c r="F412" i="1"/>
  <c r="F411" i="1"/>
  <c r="CV355" i="1"/>
  <c r="CV354" i="1"/>
  <c r="CV353" i="1"/>
  <c r="CV352" i="1"/>
  <c r="CV351" i="1"/>
  <c r="CV350" i="1"/>
  <c r="CV349" i="1"/>
  <c r="CV348" i="1"/>
  <c r="CV347" i="1"/>
  <c r="CV346" i="1"/>
  <c r="CV345" i="1"/>
  <c r="CV344" i="1"/>
  <c r="CV343" i="1"/>
  <c r="CV342" i="1"/>
  <c r="CV341" i="1"/>
  <c r="CV340" i="1"/>
  <c r="CV339" i="1"/>
  <c r="CV338" i="1"/>
  <c r="CV337" i="1"/>
  <c r="CV336" i="1"/>
  <c r="CV335" i="1"/>
  <c r="CV334" i="1"/>
  <c r="CV333" i="1"/>
  <c r="CV332" i="1"/>
  <c r="CV331" i="1"/>
  <c r="CV330" i="1"/>
  <c r="CV329" i="1"/>
  <c r="CV328" i="1"/>
  <c r="CV327" i="1"/>
  <c r="CV326" i="1"/>
  <c r="CV325" i="1"/>
  <c r="CV324" i="1"/>
  <c r="CV323" i="1"/>
  <c r="CV322" i="1"/>
  <c r="CV321" i="1"/>
  <c r="CV320" i="1"/>
  <c r="CV319" i="1"/>
  <c r="CV318" i="1"/>
  <c r="CV317" i="1"/>
  <c r="CV316" i="1"/>
  <c r="CV315" i="1"/>
  <c r="CV314" i="1"/>
  <c r="CV313" i="1"/>
  <c r="CV312" i="1"/>
  <c r="CV311" i="1"/>
  <c r="CV310" i="1"/>
  <c r="CV309" i="1"/>
  <c r="CV308" i="1"/>
  <c r="CV307" i="1"/>
  <c r="CV306" i="1"/>
  <c r="CV305" i="1"/>
  <c r="CV304" i="1"/>
  <c r="CV303" i="1"/>
  <c r="CV302" i="1"/>
  <c r="CV301" i="1"/>
  <c r="CV300" i="1"/>
  <c r="CV299" i="1"/>
  <c r="CV298" i="1"/>
  <c r="CV297" i="1"/>
  <c r="CV296" i="1"/>
  <c r="CV295" i="1"/>
  <c r="CV294" i="1"/>
  <c r="CV293" i="1"/>
  <c r="CV292" i="1"/>
  <c r="CV291" i="1"/>
  <c r="CV290" i="1"/>
  <c r="CV289" i="1"/>
  <c r="CV288" i="1"/>
  <c r="CV287" i="1"/>
  <c r="CV286" i="1"/>
  <c r="CV284" i="1"/>
  <c r="CV283" i="1"/>
  <c r="CV282" i="1"/>
  <c r="CV281" i="1"/>
  <c r="CV280" i="1"/>
  <c r="CV279" i="1"/>
  <c r="CV278" i="1"/>
  <c r="CV277" i="1"/>
  <c r="CV276" i="1"/>
  <c r="CV275" i="1"/>
  <c r="CV274" i="1"/>
  <c r="CV273" i="1"/>
  <c r="CV272" i="1"/>
  <c r="CV271" i="1"/>
  <c r="CV270" i="1"/>
  <c r="CV269" i="1"/>
  <c r="CV268" i="1"/>
  <c r="CV267" i="1"/>
  <c r="CV266" i="1"/>
  <c r="CV265" i="1"/>
  <c r="CV264" i="1"/>
  <c r="CV263" i="1"/>
  <c r="CV262" i="1"/>
  <c r="CV261" i="1"/>
  <c r="CV260" i="1"/>
  <c r="CV259" i="1"/>
  <c r="CV258" i="1"/>
  <c r="CV257" i="1"/>
  <c r="CV256" i="1"/>
  <c r="CV255" i="1"/>
  <c r="CV254" i="1"/>
  <c r="CV253" i="1"/>
  <c r="CV252" i="1"/>
  <c r="CV251" i="1"/>
  <c r="CV250" i="1"/>
  <c r="CV249" i="1"/>
  <c r="CV248" i="1"/>
  <c r="CV247" i="1"/>
  <c r="CV246" i="1"/>
  <c r="CV245" i="1"/>
  <c r="CV244" i="1"/>
  <c r="CV243" i="1"/>
  <c r="CV242" i="1"/>
  <c r="CV241" i="1"/>
  <c r="CV240" i="1"/>
  <c r="CV239" i="1"/>
  <c r="CV238" i="1"/>
  <c r="CV237" i="1"/>
  <c r="CV236" i="1"/>
  <c r="CV235" i="1"/>
  <c r="CV234" i="1"/>
  <c r="CV233" i="1"/>
  <c r="CV232" i="1"/>
  <c r="CV231" i="1"/>
  <c r="CV230" i="1"/>
  <c r="CV229" i="1"/>
  <c r="CV228" i="1"/>
  <c r="CV227" i="1"/>
  <c r="CV226" i="1"/>
  <c r="CV225" i="1"/>
  <c r="CV224" i="1"/>
  <c r="CV223" i="1"/>
  <c r="CV222" i="1"/>
  <c r="CV221" i="1"/>
  <c r="CV220" i="1"/>
  <c r="CV218" i="1"/>
  <c r="CV217" i="1"/>
  <c r="CV216" i="1"/>
  <c r="CV215" i="1"/>
  <c r="CV214" i="1"/>
  <c r="CV213" i="1"/>
  <c r="CV212" i="1"/>
  <c r="CV211" i="1"/>
  <c r="CV210" i="1"/>
  <c r="CV209" i="1"/>
  <c r="CV208" i="1"/>
  <c r="CV207" i="1"/>
  <c r="CV206" i="1"/>
  <c r="CV205" i="1"/>
  <c r="CV204" i="1"/>
  <c r="CV203" i="1"/>
  <c r="CV202" i="1"/>
  <c r="CV201" i="1"/>
  <c r="CV200" i="1"/>
  <c r="CV199" i="1"/>
  <c r="CV198" i="1"/>
  <c r="CV197" i="1"/>
  <c r="CV196" i="1"/>
  <c r="CV195" i="1"/>
  <c r="CV194" i="1"/>
  <c r="CV193" i="1"/>
  <c r="CV192" i="1"/>
  <c r="CV191" i="1"/>
  <c r="CV190" i="1"/>
  <c r="CV189" i="1"/>
  <c r="CV188" i="1"/>
  <c r="CV187" i="1"/>
  <c r="CV186" i="1"/>
  <c r="CV185" i="1"/>
  <c r="CV184" i="1"/>
  <c r="CV183" i="1"/>
  <c r="CV182" i="1"/>
  <c r="CV181" i="1"/>
  <c r="CV180" i="1"/>
  <c r="CV179" i="1"/>
  <c r="CV178" i="1"/>
  <c r="CV177" i="1"/>
  <c r="CV176" i="1"/>
  <c r="CV175" i="1"/>
  <c r="CV174" i="1"/>
  <c r="CV173" i="1"/>
  <c r="CV172" i="1"/>
  <c r="CV171" i="1"/>
  <c r="CV170" i="1"/>
  <c r="CV169" i="1"/>
  <c r="CV168" i="1"/>
  <c r="CV167" i="1"/>
  <c r="CV166" i="1"/>
  <c r="CV165" i="1"/>
  <c r="CV164" i="1"/>
  <c r="CV163" i="1"/>
  <c r="CV162" i="1"/>
  <c r="CV161" i="1"/>
  <c r="CV160" i="1"/>
  <c r="CV159" i="1"/>
  <c r="CV158" i="1"/>
  <c r="CV157" i="1"/>
  <c r="CV156" i="1"/>
  <c r="CV155" i="1"/>
  <c r="CV154" i="1"/>
  <c r="CV153" i="1"/>
  <c r="CV152" i="1"/>
  <c r="CV151" i="1"/>
  <c r="CV150" i="1"/>
  <c r="CV149" i="1"/>
  <c r="CV148" i="1"/>
  <c r="CV147" i="1"/>
  <c r="CV146" i="1"/>
  <c r="CV145" i="1"/>
  <c r="CV144" i="1"/>
  <c r="CV143" i="1"/>
  <c r="CV142" i="1"/>
  <c r="CV141" i="1"/>
  <c r="CV140" i="1"/>
  <c r="CV139" i="1"/>
  <c r="CV138" i="1"/>
  <c r="CV137" i="1"/>
  <c r="CV136" i="1"/>
  <c r="CV135" i="1"/>
  <c r="CV134" i="1"/>
  <c r="CV133" i="1"/>
  <c r="CV132" i="1"/>
  <c r="CV390" i="1"/>
  <c r="CV131" i="1"/>
  <c r="CV130" i="1"/>
  <c r="CV129" i="1"/>
  <c r="CV128" i="1"/>
  <c r="CV127" i="1"/>
  <c r="CV126" i="1"/>
  <c r="CV125" i="1"/>
  <c r="CV124" i="1"/>
  <c r="CV123" i="1"/>
  <c r="CV122" i="1"/>
  <c r="CV121" i="1"/>
  <c r="CV120" i="1"/>
  <c r="CV119" i="1"/>
  <c r="CV118" i="1"/>
  <c r="CV117" i="1"/>
  <c r="CV116" i="1"/>
  <c r="CV115" i="1"/>
  <c r="CV114" i="1"/>
  <c r="CV113" i="1"/>
  <c r="CV111" i="1"/>
  <c r="CV105" i="1"/>
  <c r="CV110" i="1"/>
  <c r="CV104" i="1"/>
  <c r="CV112" i="1"/>
  <c r="CV108" i="1"/>
  <c r="CV109" i="1"/>
  <c r="CV103" i="1"/>
  <c r="CV107" i="1"/>
  <c r="CV106" i="1"/>
  <c r="CV101" i="1"/>
  <c r="CV99" i="1"/>
  <c r="CV98" i="1"/>
  <c r="CV97" i="1"/>
  <c r="CV96" i="1"/>
  <c r="CV95" i="1"/>
  <c r="CV94" i="1"/>
  <c r="CV93" i="1"/>
  <c r="CV92" i="1"/>
  <c r="CV91" i="1"/>
  <c r="CV90" i="1"/>
  <c r="CV89" i="1"/>
  <c r="CV88" i="1"/>
  <c r="CV87" i="1"/>
  <c r="CV86" i="1"/>
  <c r="CV85" i="1"/>
  <c r="CV84" i="1"/>
  <c r="CV83" i="1"/>
  <c r="CV82" i="1"/>
  <c r="CV81" i="1"/>
  <c r="CV80" i="1"/>
  <c r="CV79" i="1"/>
  <c r="CV78" i="1"/>
  <c r="CV77" i="1"/>
  <c r="CV76" i="1"/>
  <c r="CV75" i="1"/>
  <c r="CV74" i="1"/>
  <c r="CV73" i="1"/>
  <c r="CV72" i="1"/>
  <c r="CV71" i="1"/>
  <c r="CV70" i="1"/>
  <c r="CV69" i="1"/>
  <c r="CV68" i="1"/>
  <c r="CV67" i="1"/>
  <c r="CV66" i="1"/>
  <c r="CV65" i="1"/>
  <c r="CV64" i="1"/>
  <c r="CV63" i="1"/>
  <c r="CV62" i="1"/>
  <c r="CV61" i="1"/>
  <c r="CV60" i="1"/>
  <c r="CV59" i="1"/>
  <c r="CV58" i="1"/>
  <c r="CV57" i="1"/>
  <c r="CV56" i="1"/>
  <c r="CV55" i="1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22" i="1"/>
  <c r="CV21" i="1"/>
  <c r="CV20" i="1"/>
  <c r="CV19" i="1"/>
  <c r="CV18" i="1"/>
  <c r="CV17" i="1"/>
  <c r="CV16" i="1"/>
  <c r="CV15" i="1"/>
  <c r="CV14" i="1"/>
  <c r="CV13" i="1"/>
  <c r="CV12" i="1"/>
  <c r="CV11" i="1"/>
  <c r="CV10" i="1"/>
  <c r="CV9" i="1"/>
  <c r="CV8" i="1"/>
  <c r="CV7" i="1"/>
  <c r="CV6" i="1"/>
  <c r="CV5" i="1"/>
  <c r="CV4" i="1"/>
  <c r="CV3" i="1"/>
  <c r="CV409" i="1"/>
  <c r="CV407" i="1"/>
  <c r="CV406" i="1"/>
  <c r="CV405" i="1"/>
  <c r="CV404" i="1"/>
  <c r="CV403" i="1"/>
  <c r="CV402" i="1"/>
  <c r="CV401" i="1"/>
  <c r="CV400" i="1"/>
  <c r="CV399" i="1"/>
  <c r="CV398" i="1"/>
  <c r="CV397" i="1"/>
  <c r="CV396" i="1"/>
  <c r="CV395" i="1"/>
  <c r="CV394" i="1"/>
  <c r="CV393" i="1"/>
  <c r="CV392" i="1"/>
  <c r="CV391" i="1"/>
  <c r="CV389" i="1"/>
  <c r="CV388" i="1"/>
  <c r="CV387" i="1"/>
  <c r="CV386" i="1"/>
  <c r="CV385" i="1"/>
  <c r="CV384" i="1"/>
  <c r="CV383" i="1"/>
  <c r="CV382" i="1"/>
  <c r="CV381" i="1"/>
  <c r="CV380" i="1"/>
  <c r="CV356" i="1"/>
  <c r="CV357" i="1"/>
  <c r="CV358" i="1"/>
  <c r="CV359" i="1"/>
  <c r="CV360" i="1"/>
  <c r="CV361" i="1"/>
  <c r="CV362" i="1"/>
  <c r="CV363" i="1"/>
  <c r="CV364" i="1"/>
  <c r="CV365" i="1"/>
  <c r="CV366" i="1"/>
  <c r="CV367" i="1"/>
  <c r="CV368" i="1"/>
  <c r="CV369" i="1"/>
  <c r="CV370" i="1"/>
  <c r="CV371" i="1"/>
  <c r="CV372" i="1"/>
  <c r="CV373" i="1"/>
  <c r="CV374" i="1"/>
  <c r="CV375" i="1"/>
  <c r="CV376" i="1"/>
  <c r="CV408" i="1"/>
  <c r="CV2" i="1"/>
  <c r="F417" i="1" l="1"/>
  <c r="CC357" i="1" l="1"/>
  <c r="CB357" i="1"/>
  <c r="CA357" i="1"/>
  <c r="BZ357" i="1"/>
  <c r="BX357" i="1"/>
  <c r="BW357" i="1"/>
  <c r="BV357" i="1"/>
  <c r="BU357" i="1"/>
  <c r="BT357" i="1"/>
  <c r="BS357" i="1"/>
  <c r="BR357" i="1"/>
  <c r="BQ357" i="1"/>
  <c r="BP357" i="1"/>
  <c r="BO357" i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M81" i="2"/>
  <c r="M85" i="2"/>
  <c r="M84" i="2"/>
  <c r="M83" i="2"/>
  <c r="M82" i="2"/>
  <c r="M80" i="2"/>
  <c r="M79" i="2"/>
  <c r="M86" i="2" l="1"/>
  <c r="AV356" i="1" l="1"/>
  <c r="AH357" i="1" l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S357" i="1"/>
  <c r="R357" i="1"/>
  <c r="Q357" i="1"/>
  <c r="P357" i="1"/>
  <c r="O357" i="1"/>
  <c r="N357" i="1"/>
  <c r="BX356" i="1"/>
  <c r="BV356" i="1"/>
  <c r="BU356" i="1"/>
  <c r="BT356" i="1"/>
  <c r="BS356" i="1"/>
  <c r="BR356" i="1"/>
  <c r="BQ356" i="1"/>
  <c r="BP356" i="1"/>
  <c r="BO356" i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CC356" i="1"/>
  <c r="AZ356" i="1"/>
  <c r="AY356" i="1"/>
  <c r="AX356" i="1"/>
  <c r="AW356" i="1"/>
  <c r="AU356" i="1"/>
  <c r="AT356" i="1"/>
  <c r="CB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CA356" i="1"/>
  <c r="V356" i="1"/>
  <c r="U356" i="1"/>
  <c r="S356" i="1"/>
  <c r="R356" i="1"/>
  <c r="Q356" i="1"/>
  <c r="P356" i="1"/>
  <c r="O356" i="1"/>
  <c r="N356" i="1"/>
  <c r="F97" i="2" l="1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L77" i="2"/>
  <c r="F77" i="2"/>
  <c r="E71" i="2"/>
  <c r="I84" i="2" l="1"/>
  <c r="I85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83" i="2"/>
  <c r="F362" i="1" l="1"/>
  <c r="F365" i="1"/>
  <c r="F360" i="1"/>
  <c r="F373" i="1"/>
  <c r="F368" i="1"/>
  <c r="F364" i="1"/>
  <c r="F372" i="1"/>
  <c r="F375" i="1"/>
  <c r="F361" i="1"/>
  <c r="F363" i="1"/>
  <c r="F366" i="1"/>
  <c r="F369" i="1"/>
  <c r="F367" i="1"/>
  <c r="F374" i="1"/>
  <c r="L375" i="1"/>
  <c r="L364" i="1"/>
  <c r="L362" i="1"/>
  <c r="L378" i="1"/>
  <c r="L363" i="1"/>
  <c r="L377" i="1"/>
  <c r="L373" i="1"/>
  <c r="L367" i="1"/>
  <c r="L360" i="1"/>
  <c r="L370" i="1"/>
  <c r="L369" i="1"/>
  <c r="L374" i="1"/>
  <c r="L365" i="1"/>
  <c r="L368" i="1"/>
  <c r="L366" i="1"/>
  <c r="L361" i="1"/>
  <c r="L376" i="1"/>
  <c r="L372" i="1"/>
  <c r="L371" i="1"/>
  <c r="L359" i="1"/>
  <c r="F370" i="1"/>
  <c r="F371" i="1"/>
  <c r="D364" i="1"/>
  <c r="D359" i="1"/>
  <c r="D367" i="1"/>
  <c r="D360" i="1"/>
  <c r="D361" i="1"/>
  <c r="D362" i="1"/>
  <c r="D363" i="1"/>
  <c r="D366" i="1"/>
  <c r="D365" i="1"/>
  <c r="C356" i="1"/>
  <c r="F376" i="1" l="1"/>
  <c r="D368" i="1"/>
  <c r="F377" i="1"/>
  <c r="G360" i="1" l="1"/>
  <c r="G358" i="1"/>
  <c r="G359" i="1"/>
  <c r="G375" i="1"/>
  <c r="G371" i="1"/>
  <c r="G377" i="1"/>
  <c r="G372" i="1"/>
  <c r="G363" i="1"/>
  <c r="G362" i="1"/>
  <c r="G376" i="1"/>
  <c r="G367" i="1"/>
  <c r="G361" i="1"/>
  <c r="G365" i="1"/>
  <c r="G366" i="1"/>
  <c r="G373" i="1"/>
  <c r="G370" i="1"/>
  <c r="G374" i="1"/>
  <c r="G369" i="1"/>
  <c r="G368" i="1"/>
  <c r="G3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V59" authorId="0" shapeId="0" xr:uid="{C49019C4-81A0-4B28-802D-0A234A72D41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visible on set box pictures, frquently included by collectors
</t>
        </r>
      </text>
    </comment>
    <comment ref="AT88" authorId="0" shapeId="0" xr:uid="{A7813356-6642-4402-8D12-E1E35AF30C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Box picture; these look like made of wood</t>
        </r>
      </text>
    </comment>
    <comment ref="AT89" authorId="0" shapeId="0" xr:uid="{8999C881-1791-473E-8130-3FA96A860E8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Klickywelt sealed bag set has grey cannon balls</t>
        </r>
      </text>
    </comment>
    <comment ref="AT108" authorId="0" shapeId="0" xr:uid="{23354D22-4AC8-40AE-BA8E-59C85030BE01}">
      <text>
        <r>
          <rPr>
            <b/>
            <sz val="9"/>
            <color indexed="81"/>
            <rFont val="Tahoma"/>
            <charset val="1"/>
          </rPr>
          <t>Hook on left hand on klicky in sealed bag at klickywelt; box picture shows hook on right hand.</t>
        </r>
      </text>
    </comment>
    <comment ref="C131" authorId="0" shapeId="0" xr:uid="{D939D5B2-AE90-43F2-963F-42399B31719D}">
      <text>
        <r>
          <rPr>
            <b/>
            <sz val="9"/>
            <color indexed="81"/>
            <rFont val="Tahoma"/>
            <charset val="1"/>
          </rPr>
          <t>11 sub-parts of 6 types</t>
        </r>
      </text>
    </comment>
    <comment ref="BJ134" authorId="0" shapeId="0" xr:uid="{97B74E09-7A9A-48D0-AA0A-539C1AD3512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bucksaw</t>
        </r>
      </text>
    </comment>
    <comment ref="AS137" authorId="0" shapeId="0" xr:uid="{28AD036D-E3FB-409E-81C8-AB0AF22575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spades?
</t>
        </r>
      </text>
    </comment>
    <comment ref="CB137" authorId="0" shapeId="0" xr:uid="{433DE9E3-3FF6-4A60-A626-99FE5A2B29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boathook?</t>
        </r>
      </text>
    </comment>
    <comment ref="AQ154" authorId="0" shapeId="0" xr:uid="{C6808866-92DD-40FC-AAFD-5348FA36DE7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possibly white in Kw picture</t>
        </r>
      </text>
    </comment>
    <comment ref="AU161" authorId="0" shapeId="0" xr:uid="{3FB8158E-C3FD-4B41-9DDD-AC5AAF1940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yellow in Kw set</t>
        </r>
      </text>
    </comment>
    <comment ref="AI165" authorId="0" shapeId="0" xr:uid="{53EDBEC7-DB29-4CF7-9287-2FB9F06435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grey on box picture</t>
        </r>
      </text>
    </comment>
    <comment ref="AK165" authorId="0" shapeId="0" xr:uid="{48A3CE71-50F3-4F70-ACC6-4C639CEE46E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 Klickywelt (unopened bag)</t>
        </r>
      </text>
    </comment>
    <comment ref="BW165" authorId="0" shapeId="0" xr:uid="{6B80C78C-DBE7-4250-B0D1-092CDE26BB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grey</t>
        </r>
      </text>
    </comment>
    <comment ref="AV168" authorId="0" shapeId="0" xr:uid="{3470404A-C10F-4B47-8513-7AF42A63077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seen 
on box picture only</t>
        </r>
      </text>
    </comment>
    <comment ref="AV175" authorId="0" shapeId="0" xr:uid="{5A3ABC66-4022-4C2A-B878-F028386BBB7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seen 
on box picture only</t>
        </r>
      </text>
    </comment>
    <comment ref="AW176" authorId="0" shapeId="0" xr:uid="{A403E6E4-EBE6-4442-824C-7C84E66466B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 chrome on box pic but none in sealed bag at Kw</t>
        </r>
      </text>
    </comment>
    <comment ref="AW178" authorId="0" shapeId="0" xr:uid="{98B26373-1098-4A18-BDD6-8F27C0E98E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chrome in sealed bag on Kw
1 white on box pic
</t>
        </r>
      </text>
    </comment>
    <comment ref="BJ193" authorId="0" shapeId="0" xr:uid="{E352137F-F0D6-41F5-874C-6070C59E2BB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bucket and wheel white, handles red)</t>
        </r>
      </text>
    </comment>
    <comment ref="BN225" authorId="0" shapeId="0" xr:uid="{94B70552-CFBF-461E-A89F-D4567642755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Known to exist. Shown on 3702 box picture</t>
        </r>
      </text>
    </comment>
    <comment ref="A237" authorId="0" shapeId="0" xr:uid="{298B90B8-281D-4E7E-BFF4-549ED423D93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Drumstick</t>
        </r>
      </text>
    </comment>
    <comment ref="AU246" authorId="0" shapeId="0" xr:uid="{25C3CF85-7955-44D4-9F46-4B7ACA6ECB5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Black on setbox</t>
        </r>
      </text>
    </comment>
    <comment ref="BP246" authorId="0" shapeId="0" xr:uid="{AFB86852-3A01-4A74-ACE1-ADEF4095C7B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not shown on box picture</t>
        </r>
      </text>
    </comment>
    <comment ref="AU261" authorId="0" shapeId="0" xr:uid="{A5091611-7EC5-4B26-ADD5-4096CA986E0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 sprues of 1 neck and 4 wrist/ankle decorations
</t>
        </r>
      </text>
    </comment>
    <comment ref="AT299" authorId="0" shapeId="0" xr:uid="{7E13D390-2A95-44B1-A66B-67F2222C7B6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 set box picture (without feather) but not in sealed contents shown at Kw, where the set has 3 bicorne hats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38" authorId="0" shapeId="0" xr:uid="{0BD93AE2-A3AB-474B-B5A8-EEEDA87AE6C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or red
</t>
        </r>
      </text>
    </comment>
    <comment ref="F63" authorId="0" shapeId="0" xr:uid="{F31DBB4A-FC15-4137-AEED-758481224A1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US/Canada release date
</t>
        </r>
      </text>
    </comment>
    <comment ref="F64" authorId="0" shapeId="0" xr:uid="{09199A3B-1724-4FCF-B8D2-31F650BB6A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1992-1993</t>
        </r>
      </text>
    </comment>
    <comment ref="F65" authorId="0" shapeId="0" xr:uid="{22BFF7FF-FB66-4EAC-BE8A-9AFD0E1A592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1983-1990</t>
        </r>
      </text>
    </comment>
    <comment ref="F66" authorId="0" shapeId="0" xr:uid="{0D82D7B1-80B1-420B-BEC0-F8B321DEFD8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catalogue only</t>
        </r>
      </text>
    </comment>
    <comment ref="F67" authorId="0" shapeId="0" xr:uid="{DAE4F1F9-CCFA-4740-BC55-16AEDE38D86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1984-1989</t>
        </r>
      </text>
    </comment>
    <comment ref="F68" authorId="0" shapeId="0" xr:uid="{B646D782-A2B2-44D5-9BF5-9AB779A72D3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1987-1991</t>
        </r>
      </text>
    </comment>
  </commentList>
</comments>
</file>

<file path=xl/sharedStrings.xml><?xml version="1.0" encoding="utf-8"?>
<sst xmlns="http://schemas.openxmlformats.org/spreadsheetml/2006/main" count="2711" uniqueCount="792">
  <si>
    <t>Category</t>
  </si>
  <si>
    <t>Colour</t>
  </si>
  <si>
    <t>Analogous part</t>
  </si>
  <si>
    <t>Horse saddle</t>
  </si>
  <si>
    <t>Colour of analagous part</t>
  </si>
  <si>
    <t>black</t>
  </si>
  <si>
    <t>3611x</t>
  </si>
  <si>
    <t>3605x</t>
  </si>
  <si>
    <t>3619x</t>
  </si>
  <si>
    <t>3623x</t>
  </si>
  <si>
    <t>3645x</t>
  </si>
  <si>
    <t>3655x</t>
  </si>
  <si>
    <t>3660x</t>
  </si>
  <si>
    <t>3664x</t>
  </si>
  <si>
    <t>3656x</t>
  </si>
  <si>
    <t>3670x</t>
  </si>
  <si>
    <t xml:space="preserve">US-Artillerie Color </t>
  </si>
  <si>
    <t xml:space="preserve">Color Markers, 8-pack </t>
  </si>
  <si>
    <t xml:space="preserve">Pen Set 16 pieces </t>
  </si>
  <si>
    <t xml:space="preserve">Wirtsleute </t>
  </si>
  <si>
    <t xml:space="preserve">Naval Artillery </t>
  </si>
  <si>
    <t xml:space="preserve">Naval Guard </t>
  </si>
  <si>
    <t xml:space="preserve">General's Cart </t>
  </si>
  <si>
    <t xml:space="preserve">Farmers with cows </t>
  </si>
  <si>
    <t xml:space="preserve">Motorcycle Gang </t>
  </si>
  <si>
    <t xml:space="preserve">Indians / Totem Pole </t>
  </si>
  <si>
    <t xml:space="preserve">Indians / Teepee </t>
  </si>
  <si>
    <t xml:space="preserve">Dishes </t>
  </si>
  <si>
    <t xml:space="preserve">Winter Sports Team </t>
  </si>
  <si>
    <t xml:space="preserve">Knife-Throwing Act </t>
  </si>
  <si>
    <t xml:space="preserve">Motor Daredevils </t>
  </si>
  <si>
    <t xml:space="preserve">Horse Acrobats </t>
  </si>
  <si>
    <t xml:space="preserve">Horse Show </t>
  </si>
  <si>
    <t xml:space="preserve">musical clowns </t>
  </si>
  <si>
    <t xml:space="preserve">Tiger Trainer </t>
  </si>
  <si>
    <t xml:space="preserve">Knights / Horse </t>
  </si>
  <si>
    <t xml:space="preserve">Royal Couple </t>
  </si>
  <si>
    <t xml:space="preserve">Bowman, Maiden &amp; trunk </t>
  </si>
  <si>
    <t xml:space="preserve">City Car </t>
  </si>
  <si>
    <t xml:space="preserve">Travelling Ladies </t>
  </si>
  <si>
    <t xml:space="preserve">Construction Workers </t>
  </si>
  <si>
    <t xml:space="preserve">Soldiers </t>
  </si>
  <si>
    <t xml:space="preserve">Knights &amp; Attendants </t>
  </si>
  <si>
    <t xml:space="preserve">Circus </t>
  </si>
  <si>
    <t xml:space="preserve">Indians </t>
  </si>
  <si>
    <t xml:space="preserve">Soldiers Enlistment </t>
  </si>
  <si>
    <t xml:space="preserve">Farmers </t>
  </si>
  <si>
    <t xml:space="preserve">Toy-box No. 6 - Guard soldiers </t>
  </si>
  <si>
    <t xml:space="preserve">Hunters With Dogs </t>
  </si>
  <si>
    <t xml:space="preserve">Toy-box No. 2 - Indians </t>
  </si>
  <si>
    <t xml:space="preserve">Western Surrey </t>
  </si>
  <si>
    <t xml:space="preserve">Toy-box No. 3 - Cowboys </t>
  </si>
  <si>
    <t xml:space="preserve">Toy-box No. 1 - Circus </t>
  </si>
  <si>
    <t xml:space="preserve">Toy-box No. 4 - Pirates </t>
  </si>
  <si>
    <t xml:space="preserve">Market Procession </t>
  </si>
  <si>
    <t xml:space="preserve">Toy-box No. 5 - King and Court Jester </t>
  </si>
  <si>
    <t xml:space="preserve">US Cavalry / 5 Horses </t>
  </si>
  <si>
    <t xml:space="preserve">Sailors </t>
  </si>
  <si>
    <t xml:space="preserve">Couple on Safari </t>
  </si>
  <si>
    <t xml:space="preserve">Bedouins </t>
  </si>
  <si>
    <t xml:space="preserve">Zebras and Naturefilmer </t>
  </si>
  <si>
    <t xml:space="preserve">Giraffes </t>
  </si>
  <si>
    <t xml:space="preserve">Safari Plane </t>
  </si>
  <si>
    <t xml:space="preserve">knight / Helper </t>
  </si>
  <si>
    <t xml:space="preserve">Cowboy And Mexican </t>
  </si>
  <si>
    <t xml:space="preserve">Family With Suitcases and Pig?? </t>
  </si>
  <si>
    <t xml:space="preserve">Pirates </t>
  </si>
  <si>
    <t xml:space="preserve">Zebras </t>
  </si>
  <si>
    <t xml:space="preserve">Children With Ponies </t>
  </si>
  <si>
    <t xml:space="preserve">Weisse Figuren mit Zubehor zum bemalen </t>
  </si>
  <si>
    <t xml:space="preserve">Coloring Penguins </t>
  </si>
  <si>
    <t xml:space="preserve">Tigers </t>
  </si>
  <si>
    <t xml:space="preserve">10 Spezialstifte </t>
  </si>
  <si>
    <t>DB set name</t>
  </si>
  <si>
    <t>DB Focus</t>
  </si>
  <si>
    <t>Outdoor Scene</t>
  </si>
  <si>
    <t>Extras</t>
  </si>
  <si>
    <t>Klickies</t>
  </si>
  <si>
    <t>Vehicle</t>
  </si>
  <si>
    <t>Animals</t>
  </si>
  <si>
    <t>Indoor Scene</t>
  </si>
  <si>
    <t>Safari-Biplane (COLOR)</t>
  </si>
  <si>
    <t>Safari Jeep (COLOR)</t>
  </si>
  <si>
    <t>DB set no.</t>
  </si>
  <si>
    <t>Year</t>
  </si>
  <si>
    <t>sort</t>
  </si>
  <si>
    <t>Safari Jeep</t>
  </si>
  <si>
    <t>Horse harness to pull wagon</t>
  </si>
  <si>
    <t>Horse coat, short, pleated</t>
  </si>
  <si>
    <t>black, printed</t>
  </si>
  <si>
    <t>Horse Head Armor</t>
  </si>
  <si>
    <t>grey</t>
  </si>
  <si>
    <t>chrome</t>
  </si>
  <si>
    <t>Bridle with socket for feather</t>
  </si>
  <si>
    <t>purple</t>
  </si>
  <si>
    <t>Saddle with socket for feather</t>
  </si>
  <si>
    <t>Saddle blanket for camel</t>
  </si>
  <si>
    <t>brown</t>
  </si>
  <si>
    <t>white</t>
  </si>
  <si>
    <t>red</t>
  </si>
  <si>
    <t>Camel bridle with fringes</t>
  </si>
  <si>
    <t>blue</t>
  </si>
  <si>
    <t>light purple</t>
  </si>
  <si>
    <t>none</t>
  </si>
  <si>
    <t>Cuff, wide, old style</t>
  </si>
  <si>
    <t>p5506c</t>
  </si>
  <si>
    <t>green</t>
  </si>
  <si>
    <t>Belt with holster</t>
  </si>
  <si>
    <t>Cutlass holder on shoulder sling</t>
  </si>
  <si>
    <t>Poncho / serape, front only</t>
  </si>
  <si>
    <t>orange</t>
  </si>
  <si>
    <t>Feather, single, small</t>
  </si>
  <si>
    <t>Feather, wide, curved</t>
  </si>
  <si>
    <t>Feather, small, straight</t>
  </si>
  <si>
    <t>see 3544</t>
  </si>
  <si>
    <t>Flower for hat</t>
  </si>
  <si>
    <t>p3553k</t>
  </si>
  <si>
    <t>Indian chief feathers, attached by tabs</t>
  </si>
  <si>
    <t>Shoe/clog/slipper</t>
  </si>
  <si>
    <t>dark brown</t>
  </si>
  <si>
    <t>unknown</t>
  </si>
  <si>
    <t>Boot cuff</t>
  </si>
  <si>
    <t>yellow</t>
  </si>
  <si>
    <t>Bandana, old style</t>
  </si>
  <si>
    <t>Wearable (Neckwear)</t>
  </si>
  <si>
    <t>Collar, narrow</t>
  </si>
  <si>
    <t>Jacket lapels, joined in front</t>
  </si>
  <si>
    <t>Jacket lapels, wide, joined in front</t>
  </si>
  <si>
    <t>p3550e</t>
  </si>
  <si>
    <t>Necklace, beaded</t>
  </si>
  <si>
    <t>Ruff, zigzag</t>
  </si>
  <si>
    <t>Facemask, covers mouth</t>
  </si>
  <si>
    <t>Scarf, tied tightly</t>
  </si>
  <si>
    <t>Shawl, covers shoulders</t>
  </si>
  <si>
    <t>Scarf, winter, clips on front</t>
  </si>
  <si>
    <t>Shirt front with high collar</t>
  </si>
  <si>
    <t>Cuff, fur</t>
  </si>
  <si>
    <t>Wearable (animal)</t>
  </si>
  <si>
    <t>see 3375</t>
  </si>
  <si>
    <t>Jester's collar</t>
  </si>
  <si>
    <t>Cloak, 3/4-length, flowing</t>
  </si>
  <si>
    <t>Wearable (Cloaks)</t>
  </si>
  <si>
    <t>Vest, clips on front</t>
  </si>
  <si>
    <t>p3503b</t>
  </si>
  <si>
    <t>see 3442</t>
  </si>
  <si>
    <t>tan</t>
  </si>
  <si>
    <t>Apron, old-style</t>
  </si>
  <si>
    <t>Cloak, long, flowing, pleated</t>
  </si>
  <si>
    <t>see 3292</t>
  </si>
  <si>
    <t>Belt, clips on front, slot for dagger</t>
  </si>
  <si>
    <t xml:space="preserve">Head scarf, long </t>
  </si>
  <si>
    <t>see 3415</t>
  </si>
  <si>
    <t>Cowl for desert headdress</t>
  </si>
  <si>
    <t>Wearable (Headwear,Soft)</t>
  </si>
  <si>
    <t>Headband, wrapped, for desert headdress</t>
  </si>
  <si>
    <t>Turban, plain front</t>
  </si>
  <si>
    <t>Wearable (Headwear,Hard)</t>
  </si>
  <si>
    <t>Crown, six points</t>
  </si>
  <si>
    <t>Crown, centre dome, six sides</t>
  </si>
  <si>
    <t>see 3171x</t>
  </si>
  <si>
    <t>see 3135x</t>
  </si>
  <si>
    <t>Helmet, smooth bullet-shaped, old-style</t>
  </si>
  <si>
    <t>see 3115x</t>
  </si>
  <si>
    <t>Helmet, racing</t>
  </si>
  <si>
    <t>Helmet, tulip-shaped, hole for feather</t>
  </si>
  <si>
    <t>Visor for motorcycle helmet</t>
  </si>
  <si>
    <t>clear</t>
  </si>
  <si>
    <t>Visor of castle knight</t>
  </si>
  <si>
    <t>Helmet, bands down from top, 3 feather holes</t>
  </si>
  <si>
    <t>see 3237x</t>
  </si>
  <si>
    <t>Cap, surgeon's</t>
  </si>
  <si>
    <t>Bandana, tied in back</t>
  </si>
  <si>
    <t>Hat, bicorne, large</t>
  </si>
  <si>
    <t>Hat, sombrero, old-style</t>
  </si>
  <si>
    <t>see 3343x</t>
  </si>
  <si>
    <t>Hat, Stetson, very wide brim</t>
  </si>
  <si>
    <t>p3553j</t>
  </si>
  <si>
    <t>Hat, Bowler, with hole</t>
  </si>
  <si>
    <t>Hat, Stetson, flat top, sides curved up</t>
  </si>
  <si>
    <t>Poke bonnet</t>
  </si>
  <si>
    <t>see 3543</t>
  </si>
  <si>
    <t>Hat, conical, for clown</t>
  </si>
  <si>
    <t>p3553b</t>
  </si>
  <si>
    <t>Hat, knitted (toque)</t>
  </si>
  <si>
    <t>Hat, knitted (toque), child-size</t>
  </si>
  <si>
    <t>Hat, round, button on top (golf-style)</t>
  </si>
  <si>
    <t>Headdress, ladies', veil/scarf (shorter)</t>
  </si>
  <si>
    <t>Headdress, ladies', pointy part, wide</t>
  </si>
  <si>
    <t>pink</t>
  </si>
  <si>
    <t>Jester's Hat</t>
  </si>
  <si>
    <t>p4610a</t>
  </si>
  <si>
    <t>Kerchief, Dutch type</t>
  </si>
  <si>
    <t>Turban, large, hole for feather</t>
  </si>
  <si>
    <t>Helmet, pith</t>
  </si>
  <si>
    <t>see 3354x</t>
  </si>
  <si>
    <t>Trilby, cavalry</t>
  </si>
  <si>
    <t>see 3353x</t>
  </si>
  <si>
    <t>p3413a</t>
  </si>
  <si>
    <t>Hat, bush-, turned up side</t>
  </si>
  <si>
    <t>Hat, oval, turned up in back, hole for feather</t>
  </si>
  <si>
    <t>Hat, oval, turned up in back, no feather hole</t>
  </si>
  <si>
    <t>see 3369x</t>
  </si>
  <si>
    <t>Hat, oval, narrow brim, old-style</t>
  </si>
  <si>
    <t>see 3373x</t>
  </si>
  <si>
    <t>Hat, tapered cylinder, small brim (Soldier's)</t>
  </si>
  <si>
    <t>Hat, tricorne</t>
  </si>
  <si>
    <t>Headband, crenulated, with feather holder</t>
  </si>
  <si>
    <t>see 3355</t>
  </si>
  <si>
    <t>Penguins</t>
  </si>
  <si>
    <t>Color Cowboys and Cowgirl</t>
  </si>
  <si>
    <t>Indianer/Color</t>
  </si>
  <si>
    <t>Setbox picture</t>
  </si>
  <si>
    <t>Contents bagged</t>
  </si>
  <si>
    <t>Contents laid out</t>
  </si>
  <si>
    <t>other</t>
  </si>
  <si>
    <t>Color Car, Motorbike and Passengers</t>
  </si>
  <si>
    <t>kp</t>
  </si>
  <si>
    <t>Giraffes, Color</t>
  </si>
  <si>
    <t>db</t>
  </si>
  <si>
    <t>db kw</t>
  </si>
  <si>
    <t>kw</t>
  </si>
  <si>
    <t>kw coloured</t>
  </si>
  <si>
    <t>kw some</t>
  </si>
  <si>
    <t>poor db</t>
  </si>
  <si>
    <t>www [pictures/playmobil/color sets]</t>
  </si>
  <si>
    <t>kp boxed</t>
  </si>
  <si>
    <t>Cloak, old-style</t>
  </si>
  <si>
    <t xml:space="preserve">             </t>
  </si>
  <si>
    <t>Hat, tam-style (beret)</t>
  </si>
  <si>
    <t>Headdress, buffalo head</t>
  </si>
  <si>
    <t>Mask for indian dancers</t>
  </si>
  <si>
    <t>2 buckets and indian cradle on sprue</t>
  </si>
  <si>
    <t>see Kw</t>
  </si>
  <si>
    <t>Hat, slouch</t>
  </si>
  <si>
    <t>p3605a</t>
  </si>
  <si>
    <t>p3612a</t>
  </si>
  <si>
    <t>p3658a</t>
  </si>
  <si>
    <t>p3612b</t>
  </si>
  <si>
    <t>p3612c</t>
  </si>
  <si>
    <t>Animal (Mammal,Domestic)</t>
  </si>
  <si>
    <t>Dog, pointy ears</t>
  </si>
  <si>
    <t>Dog, Closed Mouth Solid Color</t>
  </si>
  <si>
    <t>p3612d</t>
  </si>
  <si>
    <t>Calf Vers 1</t>
  </si>
  <si>
    <t>Pony, Shetland</t>
  </si>
  <si>
    <t>white, grey</t>
  </si>
  <si>
    <t>Animal (Mammal,Wild)</t>
  </si>
  <si>
    <t>orange, black</t>
  </si>
  <si>
    <t>Wagon body</t>
  </si>
  <si>
    <t>Wagon pin to allow front wheels to swivel</t>
  </si>
  <si>
    <t xml:space="preserve">Wagon axle bracket with hole for pin and clips for axle rod (front) </t>
  </si>
  <si>
    <t>Wagon tongue</t>
  </si>
  <si>
    <t>Wagon seat, handles on back ends</t>
  </si>
  <si>
    <t>Wagon cargo lid</t>
  </si>
  <si>
    <t>Horse harness, side trace (hooks both ends) old-style</t>
  </si>
  <si>
    <t>Clip to connect wagon pole to harnesses (old-style)</t>
  </si>
  <si>
    <t>Harness connector for individual horses</t>
  </si>
  <si>
    <t xml:space="preserve">Balloon string </t>
  </si>
  <si>
    <t>Barrel, wooden</t>
  </si>
  <si>
    <t>Barrel holder with hooks</t>
  </si>
  <si>
    <t>Flag with clips, elongated point at top, 2 holes</t>
  </si>
  <si>
    <t>light brown</t>
  </si>
  <si>
    <t>light grey</t>
  </si>
  <si>
    <t>Body of car</t>
  </si>
  <si>
    <t>red-brown</t>
  </si>
  <si>
    <t>Candlestick</t>
  </si>
  <si>
    <t>Carpetbag</t>
  </si>
  <si>
    <t>Halberd</t>
  </si>
  <si>
    <t>beige</t>
  </si>
  <si>
    <t>Sceptre</t>
  </si>
  <si>
    <t>p3550d</t>
  </si>
  <si>
    <t>Sword</t>
  </si>
  <si>
    <t>Tepee cover</t>
  </si>
  <si>
    <t>Tepee pole</t>
  </si>
  <si>
    <t>Wagon canvas cover</t>
  </si>
  <si>
    <t>cream</t>
  </si>
  <si>
    <t>(earlier version of)30040300</t>
  </si>
  <si>
    <t>grey/metal</t>
  </si>
  <si>
    <t>black/metal</t>
  </si>
  <si>
    <t>Lance</t>
  </si>
  <si>
    <t>Lantern</t>
  </si>
  <si>
    <t>chrome, yellow</t>
  </si>
  <si>
    <t>Basket with hooks for carrying on shoulders</t>
  </si>
  <si>
    <t>Tray made of slats, shallower</t>
  </si>
  <si>
    <t>Lute, viol and bow</t>
  </si>
  <si>
    <t>Arrow, old style, separate, pointed tip</t>
  </si>
  <si>
    <t>Basket, small</t>
  </si>
  <si>
    <t>[Drumstick]Front post, handle, small ball</t>
  </si>
  <si>
    <t>Bottle for drink, plain</t>
  </si>
  <si>
    <t>Horn/ bugle</t>
  </si>
  <si>
    <t>Cannon, narrow</t>
  </si>
  <si>
    <t xml:space="preserve">Chassis, underbody of classic car [with seats] </t>
  </si>
  <si>
    <t>Dashboard, steering wheel mount</t>
  </si>
  <si>
    <t>Drum, cylindrical</t>
  </si>
  <si>
    <t>Ladder, 5 rungs, flat</t>
  </si>
  <si>
    <t>Rack, luggage, for vehicle roof</t>
  </si>
  <si>
    <t>Rollbar for classic car</t>
  </si>
  <si>
    <t>Roof of classic car [with clip for sign or roofrack]</t>
  </si>
  <si>
    <t>Scroll, unrolled, with tag</t>
  </si>
  <si>
    <t>Steering wheel, full round</t>
  </si>
  <si>
    <t>Tepee base, hexgonal</t>
  </si>
  <si>
    <t>Throne, curved seat and base</t>
  </si>
  <si>
    <t>Tools: axe / hatchet, spade / shovel, pick-axe</t>
  </si>
  <si>
    <t>Trunk with lid, eagle crest</t>
  </si>
  <si>
    <t>Wheelbarrow, wooden slats</t>
  </si>
  <si>
    <t>Windscreen frame [for car]</t>
  </si>
  <si>
    <t>black and white</t>
  </si>
  <si>
    <t>Animal (Bird)</t>
  </si>
  <si>
    <t>Giraffe</t>
  </si>
  <si>
    <t>pale yellow</t>
  </si>
  <si>
    <t>Zebra</t>
  </si>
  <si>
    <t>Camel (dromedary)</t>
  </si>
  <si>
    <t>set count</t>
  </si>
  <si>
    <t>part count</t>
  </si>
  <si>
    <t>see 3262x</t>
  </si>
  <si>
    <t>Furniture (Container,Portable)</t>
  </si>
  <si>
    <t>Furniture (Dishes)</t>
  </si>
  <si>
    <t>Beer Mug [5 on sprue]</t>
  </si>
  <si>
    <t>Inkwell, double</t>
  </si>
  <si>
    <t>Papoose (Indian baby)</t>
  </si>
  <si>
    <t>Totem Pole</t>
  </si>
  <si>
    <t>see 3483</t>
  </si>
  <si>
    <t>Indian drum</t>
  </si>
  <si>
    <t>see 3328x</t>
  </si>
  <si>
    <t>Weaving with hooks to hang on frame</t>
  </si>
  <si>
    <t>Weaving frame, upright and weaving comb</t>
  </si>
  <si>
    <t>Cannon rammer [cylindrical head]</t>
  </si>
  <si>
    <t>Feather, small, for Indian spear [5 on sprue]</t>
  </si>
  <si>
    <t>Furniture (Container)</t>
  </si>
  <si>
    <t>dark metal</t>
  </si>
  <si>
    <t>Knife for throwing and knife holder, on sprue</t>
  </si>
  <si>
    <t>see 3545</t>
  </si>
  <si>
    <t>Sword, cutlass-type, curved tip</t>
  </si>
  <si>
    <t>see 3382</t>
  </si>
  <si>
    <t>bronze</t>
  </si>
  <si>
    <t>Wagon wheels and axle, larger back [pair on axle]</t>
  </si>
  <si>
    <t>Wagon wheels and axle, smaller front [pair on axle]</t>
  </si>
  <si>
    <t>see 3331x</t>
  </si>
  <si>
    <t>Knife, small</t>
  </si>
  <si>
    <t>Furniture (General)</t>
  </si>
  <si>
    <t>Basket, rectangular, with lid</t>
  </si>
  <si>
    <t>30 07 6390</t>
  </si>
  <si>
    <t>Spear, barbed head</t>
  </si>
  <si>
    <t>Bucket, wooden, knobs for handle</t>
  </si>
  <si>
    <t>Handle for wooden bucket</t>
  </si>
  <si>
    <t>Wearable (Container)</t>
  </si>
  <si>
    <t>Tool (Weapon)</t>
  </si>
  <si>
    <t>Vehicle (Train)</t>
  </si>
  <si>
    <t>Breastplate, regular size, moulded design</t>
  </si>
  <si>
    <t>Wearable (Bodywear)</t>
  </si>
  <si>
    <t>Tool (General)</t>
  </si>
  <si>
    <t>Bench, low, wide, wooden</t>
  </si>
  <si>
    <t>Furniture (War machine)</t>
  </si>
  <si>
    <t>Bucket/ washtub, oval</t>
  </si>
  <si>
    <t>Cannon barrel, shooting</t>
  </si>
  <si>
    <t>Cannon rack [2 pieces]</t>
  </si>
  <si>
    <t>Cannon wheels and axle</t>
  </si>
  <si>
    <t>Building (Indian)</t>
  </si>
  <si>
    <t>Canoe, old-style</t>
  </si>
  <si>
    <t>Vehicle (Watercraft)</t>
  </si>
  <si>
    <t>Vehicle (Historical)</t>
  </si>
  <si>
    <t>Wagon body [covered wagon]</t>
  </si>
  <si>
    <t>Wheel for wheelbarrow [old-style]</t>
  </si>
  <si>
    <t>Vehicle (Container)</t>
  </si>
  <si>
    <t>Paniers, motorcycle</t>
  </si>
  <si>
    <t>Motorcycle add-on frame for stunt performer</t>
  </si>
  <si>
    <t>Unique to color sets?</t>
  </si>
  <si>
    <t>Wheel for motorcycle, with spokes, old-style</t>
  </si>
  <si>
    <t>Wagon bed, rails (ladder-shaped), tailgate and seat</t>
  </si>
  <si>
    <t>orange bucket and handles, black wheel</t>
  </si>
  <si>
    <t>Tool (Shield)</t>
  </si>
  <si>
    <t>Chest, rectangular, arched indents on sides, with flat lid</t>
  </si>
  <si>
    <t>Chair, straight-back, plain</t>
  </si>
  <si>
    <t>Furniture (Household)</t>
  </si>
  <si>
    <t>Crate, wooden, with hinged lid</t>
  </si>
  <si>
    <t>Feather, straight, narrow</t>
  </si>
  <si>
    <t>Goblet, old-style</t>
  </si>
  <si>
    <t>Tool (Musical)</t>
  </si>
  <si>
    <t>Toolbox [with handle]</t>
  </si>
  <si>
    <t>p3279c</t>
  </si>
  <si>
    <t>Barrel lid, spigot and mallet [on sprue]</t>
  </si>
  <si>
    <t>Rifle Rack</t>
  </si>
  <si>
    <t>Facemask with clip to hold indian mask</t>
  </si>
  <si>
    <t>2 fans, twisty stick, walking stick, furled umbrella on sprue</t>
  </si>
  <si>
    <t>Ramp for motorcycle  or horse jump</t>
  </si>
  <si>
    <t>Turntable and stand for knife-throwing act</t>
  </si>
  <si>
    <t>Ring, large</t>
  </si>
  <si>
    <t>Platform, square</t>
  </si>
  <si>
    <t>Milk can, large (lid, body, bottom)</t>
  </si>
  <si>
    <t>silver</t>
  </si>
  <si>
    <t>Dagger, carved handle, 5 on sprue</t>
  </si>
  <si>
    <t>Pistol, flared barrel</t>
  </si>
  <si>
    <t>Sword, guard curves away from handle</t>
  </si>
  <si>
    <t>Dagger, curved dagger, musket on sprue</t>
  </si>
  <si>
    <t>Hat, wide sloping brim, 6 ridges</t>
  </si>
  <si>
    <t>Plaster-mixing bucket, rectangular, 4 handles</t>
  </si>
  <si>
    <t>Urn, small neck, handles</t>
  </si>
  <si>
    <t>Tools, construction: bucksaw, handsaw, trowels</t>
  </si>
  <si>
    <t>Ox harness, head part</t>
  </si>
  <si>
    <t>Harness for two animals to pull wagon</t>
  </si>
  <si>
    <t>Sign, Warning triange, with stand</t>
  </si>
  <si>
    <t>Decoration (Sign)</t>
  </si>
  <si>
    <t>Rifle with scope</t>
  </si>
  <si>
    <t>Jeep chassis</t>
  </si>
  <si>
    <t xml:space="preserve">30 60 0440 </t>
  </si>
  <si>
    <t>Rear and Front Jeep Body</t>
  </si>
  <si>
    <t>Vehicle (Modern)</t>
  </si>
  <si>
    <t>Vehicle (Passenger)</t>
  </si>
  <si>
    <t>Jeep windshield frame; radiator cap; retainer pin; front bumper</t>
  </si>
  <si>
    <t>Wheel removal tool</t>
  </si>
  <si>
    <t>Tools (General)</t>
  </si>
  <si>
    <t>Wheel retainer</t>
  </si>
  <si>
    <t>Wheel, thick Jeep tire</t>
  </si>
  <si>
    <t>grey, black</t>
  </si>
  <si>
    <t>Jerrycan / Gas can</t>
  </si>
  <si>
    <t>Barrel, metal, and cover</t>
  </si>
  <si>
    <t>Strongbox</t>
  </si>
  <si>
    <t>silver-grey</t>
  </si>
  <si>
    <t>Tool (Electronic)</t>
  </si>
  <si>
    <t>Oilcan and funnel</t>
  </si>
  <si>
    <t>Tools, mechanics [6 on sprue]</t>
  </si>
  <si>
    <t>Fuel tank, oval, with cover</t>
  </si>
  <si>
    <t>Hose for gas tanks</t>
  </si>
  <si>
    <t>Furniture (Machinery)</t>
  </si>
  <si>
    <t>Trolley with 1 handle</t>
  </si>
  <si>
    <t>Vehicle (Personal)</t>
  </si>
  <si>
    <t>Wheel, small, split</t>
  </si>
  <si>
    <t>Gasoline nozzle</t>
  </si>
  <si>
    <t>see 3439</t>
  </si>
  <si>
    <t>Bayonet for rifle</t>
  </si>
  <si>
    <t>Wearable (Animal)</t>
  </si>
  <si>
    <t>Tool (Toy)</t>
  </si>
  <si>
    <t>Wearable (Legwear)</t>
  </si>
  <si>
    <t>Furniture (Natural)</t>
  </si>
  <si>
    <t>Cannon rack, with axle clips</t>
  </si>
  <si>
    <t>Collar, fur</t>
  </si>
  <si>
    <t>Case for bottles, solid sides</t>
  </si>
  <si>
    <t>Cuff, wide, pointed, old-style</t>
  </si>
  <si>
    <t>3 candlesticks, 3 wine glasses, 5 plates on sprue</t>
  </si>
  <si>
    <t>Whip [long]</t>
  </si>
  <si>
    <t>Gun, Colt 45</t>
  </si>
  <si>
    <t>Cap, round with small brim (riding)</t>
  </si>
  <si>
    <t>Lance hand protector</t>
  </si>
  <si>
    <t>Bow, cross [old style, elastic band]</t>
  </si>
  <si>
    <t>Horse (old-style) [vers.1]</t>
  </si>
  <si>
    <t>Tiger, adult [Color White]</t>
  </si>
  <si>
    <t>Jug (straight), ladle, 5 mugs [on sprue]</t>
  </si>
  <si>
    <t>Ski, one [two on sprue]</t>
  </si>
  <si>
    <t>Quiver, shoulder strap, old-style</t>
  </si>
  <si>
    <t>Helmet, construction, old-style</t>
  </si>
  <si>
    <t>Flag, rectangular with clips [2 holes]</t>
  </si>
  <si>
    <t>Flag, rectangular with clips [no holes]</t>
  </si>
  <si>
    <t>Gnu / Wildebeest</t>
  </si>
  <si>
    <t>Lion baby (cub)</t>
  </si>
  <si>
    <t>Cow 1 [color white]</t>
  </si>
  <si>
    <t>Tools: boathook, axe, short-handled spade / shovel, flag [on sprue]</t>
  </si>
  <si>
    <t>p3550k</t>
  </si>
  <si>
    <t>p3550m</t>
  </si>
  <si>
    <t>Cannon balls, small, smooth (set of 12)</t>
  </si>
  <si>
    <t>Decoration (Flag)</t>
  </si>
  <si>
    <t>Vehicle (General)</t>
  </si>
  <si>
    <t>Furniture (Light)</t>
  </si>
  <si>
    <t>Wearable (Decoration)</t>
  </si>
  <si>
    <t>Paper (Stickers)</t>
  </si>
  <si>
    <t>Tool (Lliterary)</t>
  </si>
  <si>
    <t>Tool (Dishes)</t>
  </si>
  <si>
    <t>p3543</t>
  </si>
  <si>
    <t>ivory</t>
  </si>
  <si>
    <t>Vehicle (Toy)</t>
  </si>
  <si>
    <t>Shield, round, smooth surface</t>
  </si>
  <si>
    <t>Papoose back board</t>
  </si>
  <si>
    <t>Rifle with handgrip [old style, short muzzle]</t>
  </si>
  <si>
    <t xml:space="preserve">gold </t>
  </si>
  <si>
    <t>Suitcase [old-style, symmetrical]</t>
  </si>
  <si>
    <t>Decoration (Feather)</t>
  </si>
  <si>
    <t>Wearable (Footwear)</t>
  </si>
  <si>
    <t>Wearable (Armwear)</t>
  </si>
  <si>
    <t>Tool (Machinery)</t>
  </si>
  <si>
    <t>Motorcycle engine and exhaust pipe, l and r halves, old-style</t>
  </si>
  <si>
    <t>Fire Extinguisher [old-style cone]</t>
  </si>
  <si>
    <t>Flagpole, ring and point on top</t>
  </si>
  <si>
    <t>p3279d</t>
  </si>
  <si>
    <t>light blue</t>
  </si>
  <si>
    <t>Motorcycle, frame and front fork/handlebars</t>
  </si>
  <si>
    <t>Humanoid</t>
  </si>
  <si>
    <t>Plate, round, modern</t>
  </si>
  <si>
    <t>Stand for motorcycle, 1 clip, old-style</t>
  </si>
  <si>
    <t>Wheels and axle for classic car</t>
  </si>
  <si>
    <t>Horse jump pole</t>
  </si>
  <si>
    <t>Stunt saddle for horse</t>
  </si>
  <si>
    <t>Slapstick for clown</t>
  </si>
  <si>
    <t>Hat, high dome, erect brim, 1 hole</t>
  </si>
  <si>
    <t>Ox / bull (male cow), old-style</t>
  </si>
  <si>
    <t>yes</t>
  </si>
  <si>
    <t>Part description [additions to PlaymoDB name]</t>
  </si>
  <si>
    <t xml:space="preserve">In sets </t>
  </si>
  <si>
    <t>Indian chief head band, slots for headdress</t>
  </si>
  <si>
    <t>Bucket with handle</t>
  </si>
  <si>
    <t>steel blue</t>
  </si>
  <si>
    <t>Hat, top-</t>
  </si>
  <si>
    <t>chrome gold</t>
  </si>
  <si>
    <t>Cloth, floor</t>
  </si>
  <si>
    <t>Carpet, rectangular [fringed ends]</t>
  </si>
  <si>
    <t>see 3586</t>
  </si>
  <si>
    <t>Vehicle (Aircraft)</t>
  </si>
  <si>
    <t>Cine camera (2 parts on sprue)</t>
  </si>
  <si>
    <t>Umbrella handle, small</t>
  </si>
  <si>
    <t>Umbrella top, small</t>
  </si>
  <si>
    <t>Milk can, small (lid, handle, body, bottom)</t>
  </si>
  <si>
    <t>Pottery, urns and mug [on sprue]</t>
  </si>
  <si>
    <t xml:space="preserve"> </t>
  </si>
  <si>
    <t>3513, 3617</t>
  </si>
  <si>
    <t>Also found in non-Color sets</t>
  </si>
  <si>
    <t>many</t>
  </si>
  <si>
    <t>several</t>
  </si>
  <si>
    <t>3145, 3189</t>
  </si>
  <si>
    <t>3046, 3145, 3528</t>
  </si>
  <si>
    <t>3046, 3239, 3515, 3895</t>
  </si>
  <si>
    <t>4431, 7702</t>
  </si>
  <si>
    <t>3242x, 3306, 3773, 6413</t>
  </si>
  <si>
    <t>5917, 9225</t>
  </si>
  <si>
    <t>3147, 3414, 4135, 7 more</t>
  </si>
  <si>
    <t>3246, 3247, 3457</t>
  </si>
  <si>
    <t>six sets</t>
  </si>
  <si>
    <t>five sets</t>
  </si>
  <si>
    <t>3055, 3740</t>
  </si>
  <si>
    <t>3332x, 6413</t>
  </si>
  <si>
    <t>6 sets</t>
  </si>
  <si>
    <t>5 sets</t>
  </si>
  <si>
    <t>7 sets</t>
  </si>
  <si>
    <t>3140, 3434</t>
  </si>
  <si>
    <t>4542, 5168</t>
  </si>
  <si>
    <t>3395, 4431, 3733</t>
  </si>
  <si>
    <t>9 sets</t>
  </si>
  <si>
    <t>3451, 3499, 9990, 9990x</t>
  </si>
  <si>
    <t>3650, 4463</t>
  </si>
  <si>
    <t>3138, 4888, 3142</t>
  </si>
  <si>
    <t>5485, 9401</t>
  </si>
  <si>
    <t>3144x, 3247</t>
  </si>
  <si>
    <t>3278a, 3666, 5339</t>
  </si>
  <si>
    <t>Shield, small</t>
  </si>
  <si>
    <t>Hat low, flat brim</t>
  </si>
  <si>
    <t>Collar, curled</t>
  </si>
  <si>
    <t>3293, 3377, 3775</t>
  </si>
  <si>
    <t>POOR PICTURES</t>
  </si>
  <si>
    <t>Best</t>
  </si>
  <si>
    <t>Worst</t>
  </si>
  <si>
    <t>Hat, scholar's, round, flat, central button</t>
  </si>
  <si>
    <t>Cap, forage, top sloping forward, small bill, old-style cavalry</t>
  </si>
  <si>
    <t>3147, 3520</t>
  </si>
  <si>
    <t>Feather (quill)</t>
  </si>
  <si>
    <t>pens only</t>
  </si>
  <si>
    <t>no</t>
  </si>
  <si>
    <t>contents laid out</t>
  </si>
  <si>
    <t>contents partly visible</t>
  </si>
  <si>
    <t>setbox picture only</t>
  </si>
  <si>
    <t>probably does not exist</t>
  </si>
  <si>
    <t>db kp</t>
  </si>
  <si>
    <t>dbkp</t>
  </si>
  <si>
    <t>does not exist</t>
  </si>
  <si>
    <t>included in PlaymoDB (61 in color theme)</t>
  </si>
  <si>
    <t>3611x set never released</t>
  </si>
  <si>
    <t>`2</t>
  </si>
  <si>
    <t>`1</t>
  </si>
  <si>
    <t>`1?</t>
  </si>
  <si>
    <t>`4</t>
  </si>
  <si>
    <t>3656xset never released</t>
  </si>
  <si>
    <t>`3</t>
  </si>
  <si>
    <t>off-white</t>
  </si>
  <si>
    <t>Axle for jeep</t>
  </si>
  <si>
    <t>max</t>
  </si>
  <si>
    <t>black (bronze only on box pictures)</t>
  </si>
  <si>
    <t>Hat, Stetson, old style</t>
  </si>
  <si>
    <t>Juggler's items: 4 rings, 4 clubs</t>
  </si>
  <si>
    <t>`5</t>
  </si>
  <si>
    <t>3670x
set never released</t>
  </si>
  <si>
    <t>k3254x</t>
  </si>
  <si>
    <t>k3114</t>
  </si>
  <si>
    <t>k3361</t>
  </si>
  <si>
    <t>k3237x</t>
  </si>
  <si>
    <t>k3362</t>
  </si>
  <si>
    <t>k3622</t>
  </si>
  <si>
    <t>k3610</t>
  </si>
  <si>
    <t>k3657b</t>
  </si>
  <si>
    <t>k3657a</t>
  </si>
  <si>
    <t>k3415a</t>
  </si>
  <si>
    <t>k3677</t>
  </si>
  <si>
    <t>k5581b</t>
  </si>
  <si>
    <t>k7102</t>
  </si>
  <si>
    <t>Man, classic style, white clothes, black hair</t>
  </si>
  <si>
    <t>3432, 3506a, 4431</t>
  </si>
  <si>
    <t>Girl, classic style, white clothes, dark brown hair</t>
  </si>
  <si>
    <t>3211, 3223, 3416, 3522</t>
  </si>
  <si>
    <t>Man, classic style, black hair, all white clothes, fixed wrists</t>
  </si>
  <si>
    <t>Woman, classic style, black hair, white torso, white arms, white legs (fixed wrists)</t>
  </si>
  <si>
    <t>7 non-Color sets</t>
  </si>
  <si>
    <t>Man, classic style, blond hair, white torso, white arms, white legs (fixed wrists)</t>
  </si>
  <si>
    <t>Man, classic style, brown hair, all white clothes, fixed wrists</t>
  </si>
  <si>
    <t>32 non-color sets</t>
  </si>
  <si>
    <t>Woman, classic style, brown hair, all white clothes, fixed wrists</t>
  </si>
  <si>
    <t>3362, 3404</t>
  </si>
  <si>
    <t>3415, 3585</t>
  </si>
  <si>
    <t>Woman, classic style, white clothes, brown hair</t>
  </si>
  <si>
    <t>k3432b</t>
  </si>
  <si>
    <t>k3432a</t>
  </si>
  <si>
    <t>Man, classic style, white clothes, brown hair</t>
  </si>
  <si>
    <t>k3679</t>
  </si>
  <si>
    <t>Man, classic style, white clothes, brown hair, brown beard</t>
  </si>
  <si>
    <t>Man, classic style, black CURLY hair, brown face, all white clothes (fixed wrists)</t>
  </si>
  <si>
    <t>Woman, classic style, blond hair, white torso, white arms, white legs (fixed wrists)</t>
  </si>
  <si>
    <t>Man, classic style, black hair, white torso, white arms, white legs, hook left hand (fixed wrists)</t>
  </si>
  <si>
    <t>Man, classic style, black curly hair, white torso, white arms, white legs, peg leg on right (fixed wrists)</t>
  </si>
  <si>
    <t>Man, classic style, blond hair, white torso, white arms, white legs, BLOND BEARD (fixed wrists)</t>
  </si>
  <si>
    <t>Boy, brown hair, all-white suit</t>
  </si>
  <si>
    <t>Man, classic style, blond hair, white torso, white arms, white legs</t>
  </si>
  <si>
    <t>Man, classic style, black hair, white torso, white arms, white legs (fixed wrists) [black beard]</t>
  </si>
  <si>
    <t>sub-parts</t>
  </si>
  <si>
    <t>composite parts</t>
  </si>
  <si>
    <t>Car bumpers, classic, pair; car antenna</t>
  </si>
  <si>
    <t>Biplane propellor pin</t>
  </si>
  <si>
    <t>Biplane fuselage, upper part</t>
  </si>
  <si>
    <t>Biplane fuselage, lower part, and lower wings</t>
  </si>
  <si>
    <t>Biplane upper wing</t>
  </si>
  <si>
    <t>Biplane landing gear frame and wing struts</t>
  </si>
  <si>
    <t>Biplane tail</t>
  </si>
  <si>
    <t>Propellor, flat centre</t>
  </si>
  <si>
    <t>Wheel hub for landing gear</t>
  </si>
  <si>
    <t>Biplane wing strut</t>
  </si>
  <si>
    <t>Tire, rubber, for landing gear</t>
  </si>
  <si>
    <t>Klicky (adult male)</t>
  </si>
  <si>
    <t>Klicky (adult female)</t>
  </si>
  <si>
    <t>Klicky (Female child)</t>
  </si>
  <si>
    <t>Klicky (Male child)</t>
  </si>
  <si>
    <t>3246x</t>
  </si>
  <si>
    <t>black/white</t>
  </si>
  <si>
    <t>Part number</t>
  </si>
  <si>
    <t>see 3121x</t>
  </si>
  <si>
    <t>PlaymoDB name</t>
  </si>
  <si>
    <t>Klicky holder</t>
  </si>
  <si>
    <t>none?</t>
  </si>
  <si>
    <t>Stickers for 3675</t>
  </si>
  <si>
    <t>Stickers for 3679</t>
  </si>
  <si>
    <t>different parts</t>
  </si>
  <si>
    <t>parts total</t>
  </si>
  <si>
    <t>Tools: push-broom, pick-axe, spade / shovel, mattock, rake [head joined to handle by 3 struts], axe / hatchet, hammer, wrench</t>
  </si>
  <si>
    <t>Tools: rake [head joined to handle by 2 struts], scythe</t>
  </si>
  <si>
    <t>Kitchenware: pot, [frying-]pan, [4] plates, pitcher [jug with recessed base], knife, spoon, bowl…[spatula]</t>
  </si>
  <si>
    <t>same as 3630</t>
  </si>
  <si>
    <t>same as 3676</t>
  </si>
  <si>
    <t>same as 3679</t>
  </si>
  <si>
    <t>Handle to hold klicky during decorating</t>
  </si>
  <si>
    <t>Support (General)</t>
  </si>
  <si>
    <t>Helmet, motorcycle, smooth [small peak]</t>
  </si>
  <si>
    <t>Stickers for 3635</t>
  </si>
  <si>
    <t>see Klickywelt</t>
  </si>
  <si>
    <t>Cloth, String</t>
  </si>
  <si>
    <t>String [approx. 40cm]</t>
  </si>
  <si>
    <t>Piglet [1, shoulder hole]</t>
  </si>
  <si>
    <t>1</t>
  </si>
  <si>
    <t>Stickers for 3676 (red cross on white, SHELL red on yellow, 2x VALVOLENE black on white, 2x German flag (small), 2x Ngorongoro (large)</t>
  </si>
  <si>
    <t>Steering wheel [three quarters round]</t>
  </si>
  <si>
    <t>Baggage holders for camel saddle, 2 rein tassels and hand hold</t>
  </si>
  <si>
    <t>Saddle for camel</t>
  </si>
  <si>
    <t>Kerchief, pleated</t>
  </si>
  <si>
    <t>Table, wooden, solid legs and stringer</t>
  </si>
  <si>
    <t>Viking free promotional giveaway</t>
  </si>
  <si>
    <t>Pirate 1 free promotional giveaway</t>
  </si>
  <si>
    <t>Pirate 2 free promotional giveaway</t>
  </si>
  <si>
    <t>Princess free promotional giveaway</t>
  </si>
  <si>
    <t>Clown UK giveaway</t>
  </si>
  <si>
    <t>Cowboy UK giveaway</t>
  </si>
  <si>
    <t>King UK giveaway</t>
  </si>
  <si>
    <t>Knight UK giveaway</t>
  </si>
  <si>
    <t>Pirate UK giveaway</t>
  </si>
  <si>
    <t>YPS Gimmick soldier</t>
  </si>
  <si>
    <t>YPS Gimmick Cannon</t>
  </si>
  <si>
    <t>Parts in giveaway sets not included above</t>
  </si>
  <si>
    <t>Shield, round, with centre boss</t>
  </si>
  <si>
    <t>Axe, hand-size</t>
  </si>
  <si>
    <t>Helmet, eye- and nose-guards</t>
  </si>
  <si>
    <t>dark grey</t>
  </si>
  <si>
    <t>Bag, closed at top with handgrip</t>
  </si>
  <si>
    <t>Feather, lies flat on hat, peg under middle</t>
  </si>
  <si>
    <t>Sword, cutlass-type, straight blade</t>
  </si>
  <si>
    <t>Skirt, hoop-type, front and back half</t>
  </si>
  <si>
    <t>gold</t>
  </si>
  <si>
    <t>Bow for back of skirt</t>
  </si>
  <si>
    <t>Fan, handheld</t>
  </si>
  <si>
    <t>Crown, scalloped, with centre decoration</t>
  </si>
  <si>
    <t>Clown shoes [pair]</t>
  </si>
  <si>
    <t>Hammer/mallet with squishy head</t>
  </si>
  <si>
    <t>Gun, Colt 45 [5 on sprue]</t>
  </si>
  <si>
    <t>Cloak, Full-length with Collar</t>
  </si>
  <si>
    <t>Crown, full-size</t>
  </si>
  <si>
    <t>Shield, medium</t>
  </si>
  <si>
    <t>Sword, guard curves away from blade</t>
  </si>
  <si>
    <t>Helmet, bullet-shaped</t>
  </si>
  <si>
    <t>Sword, cutlass-type</t>
  </si>
  <si>
    <t>Rope (plastic molded)</t>
  </si>
  <si>
    <t>Male figure with white arms and torso, legs blue, feet yellow, blue wrappings, yellow straight hair, yellow beard</t>
  </si>
  <si>
    <t>Male figure with white arms and torso, legs red ragged trousers, bare feet, black ragged bun hair, stubble and patch over right eye</t>
  </si>
  <si>
    <t>Male figure with white arms and torso, legs black, left foot red-brown boot, right foot gold peg, hair brown small ponytail, stubble and patch over right eye</t>
  </si>
  <si>
    <t>Female figure, long skirt white, arms white, torso pink, dark pink collar, gold necklace, plain face, yellow loose ponytail</t>
  </si>
  <si>
    <t>parts in giveaway sets</t>
  </si>
  <si>
    <t>notes</t>
  </si>
  <si>
    <t>Giveaway farmer</t>
  </si>
  <si>
    <t>Walking stick OR handle for parasol</t>
  </si>
  <si>
    <t>Giveaway camerawoman</t>
  </si>
  <si>
    <t>Giveaway knight</t>
  </si>
  <si>
    <t>Giveaway Indian</t>
  </si>
  <si>
    <t>Giveaway pirate captain</t>
  </si>
  <si>
    <t>Giveaway guard</t>
  </si>
  <si>
    <t>3388, 3544, 3553, 6413</t>
  </si>
  <si>
    <t>`</t>
  </si>
  <si>
    <t>Hat, fedora-style, no hat-band</t>
  </si>
  <si>
    <t>Half-niqab, face cover; ring to carry water jug on head (2 parts on sprue)</t>
  </si>
  <si>
    <t>Drumstick, short rod with markings (2 on sprue)</t>
  </si>
  <si>
    <t>3328x</t>
  </si>
  <si>
    <t>DB theme</t>
  </si>
  <si>
    <t>Color</t>
  </si>
  <si>
    <t>Add-Ons/Wild Animals</t>
  </si>
  <si>
    <t>Indians</t>
  </si>
  <si>
    <t>Safari</t>
  </si>
  <si>
    <t>Traffic</t>
  </si>
  <si>
    <t>Western</t>
  </si>
  <si>
    <t>later versions</t>
  </si>
  <si>
    <t>may not be in this set</t>
  </si>
  <si>
    <t>earliest versions?</t>
  </si>
  <si>
    <t>later versions?</t>
  </si>
  <si>
    <t xml:space="preserve">Collector rating </t>
  </si>
  <si>
    <t>Parts without counterpart in PlaymoDB</t>
  </si>
  <si>
    <t>colour</t>
  </si>
  <si>
    <t>component sub-parts</t>
  </si>
  <si>
    <t>Also known in</t>
  </si>
  <si>
    <t>various</t>
  </si>
  <si>
    <t>-</t>
  </si>
  <si>
    <t>also in set 3561</t>
  </si>
  <si>
    <t>similar in set 3256</t>
  </si>
  <si>
    <t>in set 3364 et al</t>
  </si>
  <si>
    <t>in many other sets</t>
  </si>
  <si>
    <t>in set 3543</t>
  </si>
  <si>
    <t>in set 3545</t>
  </si>
  <si>
    <t>brown set 3483</t>
  </si>
  <si>
    <t>same see 3586</t>
  </si>
  <si>
    <t>green see 3375</t>
  </si>
  <si>
    <t>brown see 3328x</t>
  </si>
  <si>
    <t>blue et al</t>
  </si>
  <si>
    <t>red 30613990</t>
  </si>
  <si>
    <t>brown see 3375</t>
  </si>
  <si>
    <t>light brown see 31231x</t>
  </si>
  <si>
    <t xml:space="preserve"> brown see 3375</t>
  </si>
  <si>
    <t>tan see 3442</t>
  </si>
  <si>
    <t>red see 3415</t>
  </si>
  <si>
    <t>red see 3292</t>
  </si>
  <si>
    <t>blue see 3544</t>
  </si>
  <si>
    <t>orange see 3115x</t>
  </si>
  <si>
    <t>blue see 3354x</t>
  </si>
  <si>
    <t>tan see 3369x</t>
  </si>
  <si>
    <t>dark brown see 3373x</t>
  </si>
  <si>
    <t>red see 3343x</t>
  </si>
  <si>
    <t xml:space="preserve">black </t>
  </si>
  <si>
    <t>green see 3543</t>
  </si>
  <si>
    <t>blue see 3353x</t>
  </si>
  <si>
    <t>black see 3415</t>
  </si>
  <si>
    <t>yellow see 3415</t>
  </si>
  <si>
    <t>Flag with clips, elongated point at top [no holes]</t>
  </si>
  <si>
    <t>Table, wooden, rectangular</t>
  </si>
  <si>
    <t>Wheelbarrow, complete [3 pieces]</t>
  </si>
  <si>
    <t>Indian tools on sprue, 11 parts; 1 Peace Pipe, old-style; 2 Hatchets/ Tomohawks [old-style]; 2 Indian spears; 2 Indian canoe paddles; 2 Knives, small; Indian bucket (2 pieces)</t>
  </si>
  <si>
    <t>Roofrack for ski equipment, 8 ice skates (adult size) and 4 ski carry handles on sprue</t>
  </si>
  <si>
    <t>distinct sub-parts</t>
  </si>
  <si>
    <t>Hockey stick, old style, 2; Hockey puck, 2; ski pole, 6, Toboggan handle, 2; on sprue</t>
  </si>
  <si>
    <t>Sled, wooden [2 parts on sprue]</t>
  </si>
  <si>
    <t>Stickers for tepee, 6 plain white</t>
  </si>
  <si>
    <t>Helmet, bullet-shaped [old style]</t>
  </si>
  <si>
    <t>Woman, classic style, white clothes, blonde hair</t>
  </si>
  <si>
    <t>Woman, classic style, white clothes, black hair</t>
  </si>
  <si>
    <t>Campfire, sticks in circle with centre hole, flames [on sprue]</t>
  </si>
  <si>
    <t>Mask for Indian dancers</t>
  </si>
  <si>
    <t>Facemask with clip to hold Indian mask</t>
  </si>
  <si>
    <t>sets issued</t>
  </si>
  <si>
    <t>%</t>
  </si>
  <si>
    <t>cumulative %</t>
  </si>
  <si>
    <t>similar to 3671</t>
  </si>
  <si>
    <t>totals</t>
  </si>
  <si>
    <t>Penguins, 3 large, 1 small [, round hole in base; on sprue]</t>
  </si>
  <si>
    <t>Penguins, 3 large, 1 small [, triangular hole in base; on sprue]</t>
  </si>
  <si>
    <t>Cannon shell, small [5 on sprue]</t>
  </si>
  <si>
    <t>Walkie-talkie, handle, long aerial</t>
  </si>
  <si>
    <t>Motorcycle gas tank</t>
  </si>
  <si>
    <t>Indian neck/wrist/ankle decorations [on sprue]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</si>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</sst>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Unicode MS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4" xfId="0" applyBorder="1" applyAlignment="1">
      <alignment vertical="top" wrapText="1"/>
    </xf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0" fontId="0" fillId="0" borderId="1" xfId="0" quotePrefix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3" fillId="0" borderId="1" xfId="0" applyFont="1" applyBorder="1" applyAlignment="1">
      <alignment vertical="center" wrapText="1"/>
    </xf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3" xfId="0" applyBorder="1"/>
    <xf numFmtId="0" fontId="0" fillId="0" borderId="4" xfId="0" applyBorder="1"/>
    <xf numFmtId="0" fontId="0" fillId="0" borderId="16" xfId="0" applyBorder="1" applyAlignment="1">
      <alignment wrapText="1"/>
    </xf>
    <xf numFmtId="0" fontId="0" fillId="0" borderId="16" xfId="0" applyBorder="1"/>
    <xf numFmtId="0" fontId="0" fillId="0" borderId="1" xfId="0" applyBorder="1" applyAlignment="1">
      <alignment textRotation="90" wrapText="1"/>
    </xf>
    <xf numFmtId="0" fontId="0" fillId="0" borderId="0" xfId="0" applyAlignment="1">
      <alignment horizontal="left" vertical="top"/>
    </xf>
    <xf numFmtId="0" fontId="0" fillId="0" borderId="19" xfId="0" applyBorder="1"/>
    <xf numFmtId="0" fontId="6" fillId="0" borderId="0" xfId="0" applyFont="1" applyAlignment="1">
      <alignment wrapText="1"/>
    </xf>
    <xf numFmtId="0" fontId="0" fillId="0" borderId="4" xfId="0" applyBorder="1" applyAlignment="1">
      <alignment vertical="top" textRotation="90" wrapText="1"/>
    </xf>
    <xf numFmtId="0" fontId="0" fillId="0" borderId="1" xfId="0" applyBorder="1" applyAlignment="1">
      <alignment vertical="top" textRotation="90" wrapText="1"/>
    </xf>
    <xf numFmtId="0" fontId="0" fillId="0" borderId="5" xfId="0" applyBorder="1" applyAlignment="1">
      <alignment wrapText="1"/>
    </xf>
    <xf numFmtId="0" fontId="0" fillId="0" borderId="2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1" xfId="0" applyBorder="1"/>
    <xf numFmtId="0" fontId="0" fillId="0" borderId="22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12" xfId="0" applyBorder="1"/>
    <xf numFmtId="0" fontId="0" fillId="0" borderId="25" xfId="0" applyBorder="1"/>
    <xf numFmtId="0" fontId="0" fillId="0" borderId="13" xfId="0" applyBorder="1"/>
    <xf numFmtId="0" fontId="0" fillId="0" borderId="11" xfId="0" applyBorder="1"/>
    <xf numFmtId="9" fontId="0" fillId="0" borderId="1" xfId="1" applyFont="1" applyBorder="1" applyAlignment="1">
      <alignment horizontal="left"/>
    </xf>
    <xf numFmtId="9" fontId="0" fillId="0" borderId="18" xfId="1" applyFont="1" applyBorder="1" applyAlignment="1">
      <alignment horizontal="left"/>
    </xf>
    <xf numFmtId="9" fontId="0" fillId="0" borderId="7" xfId="1" applyFont="1" applyBorder="1" applyAlignment="1">
      <alignment horizontal="left"/>
    </xf>
    <xf numFmtId="9" fontId="0" fillId="0" borderId="10" xfId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0" fontId="0" fillId="0" borderId="26" xfId="0" applyFill="1" applyBorder="1"/>
    <xf numFmtId="0" fontId="0" fillId="0" borderId="0" xfId="0" applyBorder="1" applyAlignment="1">
      <alignment horizontal="left"/>
    </xf>
    <xf numFmtId="9" fontId="0" fillId="0" borderId="0" xfId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1499-91C2-44E1-9572-4BAB26A07AFC}">
  <sheetPr>
    <pageSetUpPr fitToPage="1"/>
  </sheetPr>
  <dimension ref="A1:CW417"/>
  <sheetViews>
    <sheetView tabSelected="1" zoomScaleNormal="100" zoomScaleSheetLayoutView="100" zoomScalePageLayoutView="70" workbookViewId="0">
      <pane xSplit="13" ySplit="1" topLeftCell="N2" activePane="bottomRight" state="frozen"/>
      <selection pane="topRight" activeCell="N1" sqref="N1"/>
      <selection pane="bottomLeft" activeCell="A2" sqref="A2"/>
      <selection pane="bottomRight"/>
    </sheetView>
  </sheetViews>
  <sheetFormatPr defaultRowHeight="14.4"/>
  <cols>
    <col min="1" max="1" width="53.33203125" style="1" customWidth="1"/>
    <col min="2" max="2" width="3.44140625" customWidth="1"/>
    <col min="3" max="3" width="4.5546875" customWidth="1"/>
    <col min="4" max="4" width="7.44140625" customWidth="1"/>
    <col min="5" max="5" width="15.77734375" customWidth="1"/>
    <col min="6" max="6" width="7.5546875" style="18" customWidth="1"/>
    <col min="7" max="7" width="10.6640625" style="18" customWidth="1"/>
    <col min="8" max="8" width="9" customWidth="1"/>
    <col min="9" max="9" width="9.6640625" style="18" customWidth="1"/>
    <col min="10" max="10" width="11.109375" style="18" customWidth="1"/>
    <col min="11" max="13" width="5.6640625" customWidth="1"/>
    <col min="14" max="66" width="5.77734375" customWidth="1"/>
    <col min="67" max="67" width="5.33203125" customWidth="1"/>
    <col min="68" max="74" width="5.77734375" customWidth="1"/>
    <col min="75" max="75" width="6.6640625" customWidth="1"/>
    <col min="76" max="81" width="5.77734375" customWidth="1"/>
    <col min="82" max="82" width="8.88671875" customWidth="1"/>
    <col min="83" max="86" width="6.21875" customWidth="1"/>
    <col min="87" max="100" width="3.5546875" customWidth="1"/>
    <col min="101" max="101" width="18.33203125" customWidth="1"/>
  </cols>
  <sheetData>
    <row r="1" spans="1:101" s="19" customFormat="1" ht="93" customHeight="1">
      <c r="A1" s="9" t="s">
        <v>494</v>
      </c>
      <c r="B1" s="52" t="s">
        <v>637</v>
      </c>
      <c r="C1" s="51" t="s">
        <v>770</v>
      </c>
      <c r="D1" s="52" t="s">
        <v>617</v>
      </c>
      <c r="E1" s="8" t="s">
        <v>0</v>
      </c>
      <c r="F1" s="10" t="s">
        <v>1</v>
      </c>
      <c r="G1" s="11" t="s">
        <v>635</v>
      </c>
      <c r="H1" s="15" t="s">
        <v>512</v>
      </c>
      <c r="I1" s="11" t="s">
        <v>2</v>
      </c>
      <c r="J1" s="11" t="s">
        <v>4</v>
      </c>
      <c r="K1" s="9" t="s">
        <v>313</v>
      </c>
      <c r="L1" s="9" t="s">
        <v>312</v>
      </c>
      <c r="M1" s="9" t="s">
        <v>570</v>
      </c>
      <c r="N1" s="27">
        <v>3600</v>
      </c>
      <c r="O1" s="27">
        <v>3601</v>
      </c>
      <c r="P1" s="27">
        <v>3602</v>
      </c>
      <c r="Q1" s="27" t="s">
        <v>7</v>
      </c>
      <c r="R1" s="27">
        <v>3606</v>
      </c>
      <c r="S1" s="27">
        <v>3607</v>
      </c>
      <c r="T1" s="27">
        <v>3608</v>
      </c>
      <c r="U1" s="27">
        <v>3609</v>
      </c>
      <c r="V1" s="27">
        <v>3610</v>
      </c>
      <c r="W1" s="27">
        <v>3612</v>
      </c>
      <c r="X1" s="27">
        <v>3616</v>
      </c>
      <c r="Y1" s="27">
        <v>3617</v>
      </c>
      <c r="Z1" s="27" t="s">
        <v>8</v>
      </c>
      <c r="AA1" s="27">
        <v>3620</v>
      </c>
      <c r="AB1" s="27">
        <v>3621</v>
      </c>
      <c r="AC1" s="27">
        <v>3622</v>
      </c>
      <c r="AD1" s="27" t="s">
        <v>9</v>
      </c>
      <c r="AE1" s="27">
        <v>3624</v>
      </c>
      <c r="AF1" s="27">
        <v>3625</v>
      </c>
      <c r="AG1" s="27">
        <v>3630</v>
      </c>
      <c r="AH1" s="27">
        <v>3635</v>
      </c>
      <c r="AI1" s="27">
        <v>3636</v>
      </c>
      <c r="AJ1" s="27">
        <v>3637</v>
      </c>
      <c r="AK1" s="27">
        <v>3640</v>
      </c>
      <c r="AL1" s="27">
        <v>3641</v>
      </c>
      <c r="AM1" s="27">
        <v>3642</v>
      </c>
      <c r="AN1" s="27">
        <v>3643</v>
      </c>
      <c r="AO1" s="27">
        <v>3644</v>
      </c>
      <c r="AP1" s="27" t="s">
        <v>10</v>
      </c>
      <c r="AQ1" s="27">
        <v>3646</v>
      </c>
      <c r="AR1" s="27">
        <v>3648</v>
      </c>
      <c r="AS1" s="27" t="s">
        <v>11</v>
      </c>
      <c r="AT1" s="27">
        <v>3657</v>
      </c>
      <c r="AU1" s="27">
        <v>3658</v>
      </c>
      <c r="AV1" s="8" t="s">
        <v>12</v>
      </c>
      <c r="AW1" s="27">
        <v>3661</v>
      </c>
      <c r="AX1" s="27">
        <v>3662</v>
      </c>
      <c r="AY1" s="27">
        <v>3663</v>
      </c>
      <c r="AZ1" s="27" t="s">
        <v>13</v>
      </c>
      <c r="BA1" s="27">
        <v>3671</v>
      </c>
      <c r="BB1" s="27">
        <v>3672</v>
      </c>
      <c r="BC1" s="27">
        <v>3673</v>
      </c>
      <c r="BD1" s="27">
        <v>3675</v>
      </c>
      <c r="BE1" s="27">
        <v>3676</v>
      </c>
      <c r="BF1" s="27">
        <v>3677</v>
      </c>
      <c r="BG1" s="27">
        <v>3679</v>
      </c>
      <c r="BH1" s="27">
        <v>3680</v>
      </c>
      <c r="BI1" s="27">
        <v>3681</v>
      </c>
      <c r="BJ1" s="27">
        <v>3690</v>
      </c>
      <c r="BK1" s="27">
        <v>3691</v>
      </c>
      <c r="BL1" s="27">
        <v>3700</v>
      </c>
      <c r="BM1" s="27">
        <v>3701</v>
      </c>
      <c r="BN1" s="27">
        <v>3702</v>
      </c>
      <c r="BO1" s="27">
        <v>3703</v>
      </c>
      <c r="BP1" s="27">
        <v>3704</v>
      </c>
      <c r="BQ1" s="27">
        <v>3705</v>
      </c>
      <c r="BR1" s="27">
        <v>3706</v>
      </c>
      <c r="BS1" s="27">
        <v>3707</v>
      </c>
      <c r="BT1" s="27">
        <v>7019</v>
      </c>
      <c r="BU1" s="27">
        <v>7025</v>
      </c>
      <c r="BV1" s="27">
        <v>7050</v>
      </c>
      <c r="BW1" s="27">
        <v>7102</v>
      </c>
      <c r="BX1" s="28">
        <v>7305</v>
      </c>
      <c r="BY1" s="27">
        <v>7315</v>
      </c>
      <c r="BZ1" s="8"/>
      <c r="CA1" s="28" t="s">
        <v>561</v>
      </c>
      <c r="CB1" s="28" t="s">
        <v>566</v>
      </c>
      <c r="CC1" s="28" t="s">
        <v>575</v>
      </c>
      <c r="CD1" s="8"/>
      <c r="CE1" s="47" t="s">
        <v>665</v>
      </c>
      <c r="CF1" s="47" t="s">
        <v>666</v>
      </c>
      <c r="CG1" s="47" t="s">
        <v>667</v>
      </c>
      <c r="CH1" s="47" t="s">
        <v>668</v>
      </c>
      <c r="CI1" s="47" t="s">
        <v>669</v>
      </c>
      <c r="CJ1" s="47" t="s">
        <v>670</v>
      </c>
      <c r="CK1" s="47" t="s">
        <v>671</v>
      </c>
      <c r="CL1" s="47" t="s">
        <v>672</v>
      </c>
      <c r="CM1" s="47" t="s">
        <v>673</v>
      </c>
      <c r="CN1" s="47" t="s">
        <v>705</v>
      </c>
      <c r="CO1" s="47" t="s">
        <v>707</v>
      </c>
      <c r="CP1" s="47" t="s">
        <v>708</v>
      </c>
      <c r="CQ1" s="47" t="s">
        <v>709</v>
      </c>
      <c r="CR1" s="47" t="s">
        <v>710</v>
      </c>
      <c r="CS1" s="47" t="s">
        <v>711</v>
      </c>
      <c r="CT1" s="47" t="s">
        <v>674</v>
      </c>
      <c r="CU1" s="47" t="s">
        <v>675</v>
      </c>
      <c r="CV1" s="47" t="s">
        <v>703</v>
      </c>
      <c r="CW1" s="19" t="s">
        <v>704</v>
      </c>
    </row>
    <row r="2" spans="1:101" ht="16.8" customHeight="1">
      <c r="A2" s="45" t="s">
        <v>785</v>
      </c>
      <c r="B2" s="46" t="s">
        <v>493</v>
      </c>
      <c r="C2" s="4">
        <v>4</v>
      </c>
      <c r="D2" s="4"/>
      <c r="E2" s="46" t="s">
        <v>307</v>
      </c>
      <c r="F2" s="41" t="s">
        <v>98</v>
      </c>
      <c r="G2" s="41"/>
      <c r="H2" s="4"/>
      <c r="I2" s="6">
        <v>30830050</v>
      </c>
      <c r="J2" s="21" t="s">
        <v>306</v>
      </c>
      <c r="K2" s="4">
        <f>SUM(N2:CU2)</f>
        <v>4</v>
      </c>
      <c r="L2" s="4">
        <f>COUNTA(N2:CU2)</f>
        <v>1</v>
      </c>
      <c r="M2" s="4">
        <f>MAX(N2:CU2)</f>
        <v>4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4"/>
      <c r="AW2" s="26"/>
      <c r="AX2" s="26"/>
      <c r="AY2" s="26"/>
      <c r="AZ2" s="26"/>
      <c r="BA2" s="26">
        <v>4</v>
      </c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4"/>
      <c r="CA2" s="26"/>
      <c r="CB2" s="26"/>
      <c r="CC2" s="26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6">
        <f>SUM(CE2:CU2)</f>
        <v>0</v>
      </c>
    </row>
    <row r="3" spans="1:101" ht="16.8" customHeight="1">
      <c r="A3" s="22" t="s">
        <v>786</v>
      </c>
      <c r="B3" s="4" t="s">
        <v>493</v>
      </c>
      <c r="C3" s="4">
        <v>4</v>
      </c>
      <c r="D3" s="4"/>
      <c r="E3" s="4" t="s">
        <v>307</v>
      </c>
      <c r="F3" s="6" t="s">
        <v>98</v>
      </c>
      <c r="G3" s="6"/>
      <c r="H3" s="4"/>
      <c r="I3" s="6"/>
      <c r="J3" s="21"/>
      <c r="K3" s="4">
        <f t="shared" ref="K3:K64" si="0">SUM(N3:CU3)</f>
        <v>4</v>
      </c>
      <c r="L3" s="4">
        <f t="shared" ref="L3:L64" si="1">COUNTA(N3:CU3)</f>
        <v>1</v>
      </c>
      <c r="M3" s="4">
        <f>MAX(N3:CU3)</f>
        <v>4</v>
      </c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4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>
        <v>4</v>
      </c>
      <c r="BV3" s="26"/>
      <c r="BW3" s="26"/>
      <c r="BX3" s="26"/>
      <c r="BY3" s="26"/>
      <c r="BZ3" s="4"/>
      <c r="CA3" s="26"/>
      <c r="CB3" s="26"/>
      <c r="CC3" s="26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6">
        <f t="shared" ref="CV3:CV64" si="2">SUM(CE3:CU3)</f>
        <v>0</v>
      </c>
    </row>
    <row r="4" spans="1:101" ht="16.8" customHeight="1">
      <c r="A4" s="22" t="s">
        <v>243</v>
      </c>
      <c r="B4" s="4" t="s">
        <v>493</v>
      </c>
      <c r="C4" s="4">
        <v>2</v>
      </c>
      <c r="D4" s="4">
        <v>1</v>
      </c>
      <c r="E4" s="4" t="s">
        <v>239</v>
      </c>
      <c r="F4" s="6" t="s">
        <v>98</v>
      </c>
      <c r="G4" s="6" t="s">
        <v>238</v>
      </c>
      <c r="H4" s="4"/>
      <c r="I4" s="6"/>
      <c r="J4" s="6"/>
      <c r="K4" s="4">
        <f t="shared" si="0"/>
        <v>4</v>
      </c>
      <c r="L4" s="4">
        <f t="shared" si="1"/>
        <v>4</v>
      </c>
      <c r="M4" s="4">
        <f>MAX(N4:CU4)</f>
        <v>1</v>
      </c>
      <c r="N4" s="4"/>
      <c r="O4" s="4"/>
      <c r="P4" s="4"/>
      <c r="Q4" s="4"/>
      <c r="R4" s="4"/>
      <c r="S4" s="4"/>
      <c r="T4" s="4"/>
      <c r="U4" s="4"/>
      <c r="V4" s="4"/>
      <c r="W4" s="4">
        <v>1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v>1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>
        <v>1</v>
      </c>
      <c r="BM4" s="4"/>
      <c r="BN4" s="4"/>
      <c r="BO4" s="4"/>
      <c r="BP4" s="4"/>
      <c r="BQ4" s="4"/>
      <c r="BR4" s="4"/>
      <c r="BS4" s="4">
        <v>1</v>
      </c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6">
        <f t="shared" si="2"/>
        <v>0</v>
      </c>
    </row>
    <row r="5" spans="1:101" ht="16.8" customHeight="1">
      <c r="A5" s="22" t="s">
        <v>454</v>
      </c>
      <c r="B5" s="4" t="s">
        <v>493</v>
      </c>
      <c r="C5" s="4">
        <v>2</v>
      </c>
      <c r="D5" s="4">
        <v>1</v>
      </c>
      <c r="E5" s="4" t="s">
        <v>239</v>
      </c>
      <c r="F5" s="6" t="s">
        <v>98</v>
      </c>
      <c r="G5" s="6" t="s">
        <v>237</v>
      </c>
      <c r="H5" s="4"/>
      <c r="I5" s="6"/>
      <c r="J5" s="6"/>
      <c r="K5" s="4">
        <f t="shared" si="0"/>
        <v>4</v>
      </c>
      <c r="L5" s="4">
        <f t="shared" si="1"/>
        <v>3</v>
      </c>
      <c r="M5" s="4">
        <f>MAX(N5:CU5)</f>
        <v>2</v>
      </c>
      <c r="N5" s="4"/>
      <c r="O5" s="4"/>
      <c r="P5" s="4"/>
      <c r="Q5" s="4"/>
      <c r="R5" s="4"/>
      <c r="S5" s="4"/>
      <c r="T5" s="4"/>
      <c r="U5" s="4"/>
      <c r="V5" s="4"/>
      <c r="W5" s="4">
        <v>2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>
        <v>1</v>
      </c>
      <c r="BM5" s="4"/>
      <c r="BN5" s="4"/>
      <c r="BO5" s="4"/>
      <c r="BP5" s="4"/>
      <c r="BQ5" s="4"/>
      <c r="BR5" s="4"/>
      <c r="BS5" s="4">
        <v>1</v>
      </c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6">
        <f t="shared" si="2"/>
        <v>0</v>
      </c>
    </row>
    <row r="6" spans="1:101" ht="16.8" customHeight="1">
      <c r="A6" s="22" t="s">
        <v>241</v>
      </c>
      <c r="B6" s="4" t="s">
        <v>493</v>
      </c>
      <c r="C6" s="4">
        <v>1</v>
      </c>
      <c r="D6" s="4"/>
      <c r="E6" s="4" t="s">
        <v>239</v>
      </c>
      <c r="F6" s="6" t="s">
        <v>98</v>
      </c>
      <c r="G6" s="6" t="s">
        <v>236</v>
      </c>
      <c r="H6" s="4"/>
      <c r="I6" s="6"/>
      <c r="J6" s="6"/>
      <c r="K6" s="4">
        <f t="shared" si="0"/>
        <v>4</v>
      </c>
      <c r="L6" s="4">
        <f t="shared" si="1"/>
        <v>4</v>
      </c>
      <c r="M6" s="4">
        <f t="shared" ref="M6:M65" si="3">MAX(N6:CU6)</f>
        <v>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1</v>
      </c>
      <c r="Z6" s="4"/>
      <c r="AA6" s="4"/>
      <c r="AB6" s="4"/>
      <c r="AC6" s="4"/>
      <c r="AD6" s="4"/>
      <c r="AE6" s="4"/>
      <c r="AF6" s="4">
        <v>1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>
        <v>1</v>
      </c>
      <c r="AV6" s="4">
        <v>1</v>
      </c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6">
        <f t="shared" si="2"/>
        <v>0</v>
      </c>
    </row>
    <row r="7" spans="1:101" ht="16.8" customHeight="1">
      <c r="A7" s="22" t="s">
        <v>240</v>
      </c>
      <c r="B7" s="4" t="s">
        <v>493</v>
      </c>
      <c r="C7" s="4">
        <v>4</v>
      </c>
      <c r="D7" s="4">
        <v>1</v>
      </c>
      <c r="E7" s="4" t="s">
        <v>239</v>
      </c>
      <c r="F7" s="6" t="s">
        <v>98</v>
      </c>
      <c r="G7" s="6" t="s">
        <v>235</v>
      </c>
      <c r="H7" s="4" t="s">
        <v>511</v>
      </c>
      <c r="I7" s="6"/>
      <c r="J7" s="6"/>
      <c r="K7" s="4">
        <f t="shared" si="0"/>
        <v>10</v>
      </c>
      <c r="L7" s="4">
        <f t="shared" si="1"/>
        <v>9</v>
      </c>
      <c r="M7" s="4">
        <f t="shared" si="3"/>
        <v>2</v>
      </c>
      <c r="N7" s="4"/>
      <c r="O7" s="4"/>
      <c r="P7" s="4"/>
      <c r="Q7" s="4"/>
      <c r="R7" s="4"/>
      <c r="S7" s="4"/>
      <c r="T7" s="4"/>
      <c r="U7" s="4"/>
      <c r="V7" s="4"/>
      <c r="W7" s="4">
        <v>1</v>
      </c>
      <c r="X7" s="4"/>
      <c r="Y7" s="4">
        <v>2</v>
      </c>
      <c r="Z7" s="4"/>
      <c r="AA7" s="4"/>
      <c r="AB7" s="4"/>
      <c r="AC7" s="4"/>
      <c r="AD7" s="4">
        <v>1</v>
      </c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>
        <v>1</v>
      </c>
      <c r="AU7" s="4"/>
      <c r="AV7" s="4">
        <v>1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>
        <v>1</v>
      </c>
      <c r="BJ7" s="4"/>
      <c r="BK7" s="4"/>
      <c r="BL7" s="4">
        <v>1</v>
      </c>
      <c r="BM7" s="4"/>
      <c r="BN7" s="4">
        <v>1</v>
      </c>
      <c r="BO7" s="4"/>
      <c r="BP7" s="4"/>
      <c r="BQ7" s="4"/>
      <c r="BR7" s="4"/>
      <c r="BS7" s="4">
        <v>1</v>
      </c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6">
        <f t="shared" si="2"/>
        <v>0</v>
      </c>
    </row>
    <row r="8" spans="1:101" ht="16.8" customHeight="1">
      <c r="A8" s="22" t="s">
        <v>444</v>
      </c>
      <c r="B8" s="4" t="s">
        <v>493</v>
      </c>
      <c r="C8" s="4">
        <v>2</v>
      </c>
      <c r="D8" s="4">
        <v>1</v>
      </c>
      <c r="E8" s="4" t="s">
        <v>239</v>
      </c>
      <c r="F8" s="6" t="s">
        <v>98</v>
      </c>
      <c r="G8" s="6" t="s">
        <v>234</v>
      </c>
      <c r="H8" s="4"/>
      <c r="I8" s="7">
        <v>30650400</v>
      </c>
      <c r="J8" s="7" t="s">
        <v>98</v>
      </c>
      <c r="K8" s="4">
        <f t="shared" si="0"/>
        <v>36</v>
      </c>
      <c r="L8" s="4">
        <f t="shared" si="1"/>
        <v>18</v>
      </c>
      <c r="M8" s="4">
        <f t="shared" si="3"/>
        <v>6</v>
      </c>
      <c r="N8" s="4"/>
      <c r="O8" s="4"/>
      <c r="P8" s="4"/>
      <c r="Q8" s="4">
        <v>1</v>
      </c>
      <c r="R8" s="4"/>
      <c r="S8" s="4">
        <v>1</v>
      </c>
      <c r="T8" s="4"/>
      <c r="U8" s="4">
        <v>2</v>
      </c>
      <c r="V8" s="4">
        <v>4</v>
      </c>
      <c r="W8" s="4"/>
      <c r="X8" s="4"/>
      <c r="Y8" s="4"/>
      <c r="Z8" s="4"/>
      <c r="AA8" s="4"/>
      <c r="AB8" s="4"/>
      <c r="AC8" s="4">
        <v>2</v>
      </c>
      <c r="AD8" s="4">
        <v>1</v>
      </c>
      <c r="AE8" s="4">
        <v>1</v>
      </c>
      <c r="AF8" s="4"/>
      <c r="AG8" s="4"/>
      <c r="AH8" s="4"/>
      <c r="AI8" s="4">
        <v>1</v>
      </c>
      <c r="AJ8" s="4"/>
      <c r="AK8" s="4"/>
      <c r="AL8" s="4"/>
      <c r="AM8" s="4">
        <v>1</v>
      </c>
      <c r="AN8" s="4">
        <v>6</v>
      </c>
      <c r="AO8" s="4"/>
      <c r="AP8" s="4"/>
      <c r="AQ8" s="4"/>
      <c r="AR8" s="4"/>
      <c r="AS8" s="4"/>
      <c r="AT8" s="4"/>
      <c r="AU8" s="4">
        <v>1</v>
      </c>
      <c r="AV8" s="4">
        <v>6</v>
      </c>
      <c r="AW8" s="4">
        <v>1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>
        <v>3</v>
      </c>
      <c r="BM8" s="4">
        <v>3</v>
      </c>
      <c r="BN8" s="4"/>
      <c r="BO8" s="4">
        <v>1</v>
      </c>
      <c r="BP8" s="4">
        <v>1</v>
      </c>
      <c r="BQ8" s="4"/>
      <c r="BR8" s="4"/>
      <c r="BS8" s="4"/>
      <c r="BT8" s="4"/>
      <c r="BU8" s="4"/>
      <c r="BV8" s="4"/>
      <c r="BW8" s="4"/>
      <c r="BX8" s="4"/>
      <c r="BY8" s="4"/>
      <c r="BZ8" s="4"/>
      <c r="CA8" s="4" t="s">
        <v>562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6">
        <f t="shared" si="2"/>
        <v>0</v>
      </c>
    </row>
    <row r="9" spans="1:101">
      <c r="A9" s="22" t="s">
        <v>492</v>
      </c>
      <c r="B9" s="4" t="s">
        <v>493</v>
      </c>
      <c r="C9" s="4">
        <v>2</v>
      </c>
      <c r="D9" s="4">
        <v>1</v>
      </c>
      <c r="E9" s="4" t="s">
        <v>239</v>
      </c>
      <c r="F9" s="6" t="s">
        <v>98</v>
      </c>
      <c r="G9" s="6" t="s">
        <v>242</v>
      </c>
      <c r="H9" s="4"/>
      <c r="I9" s="6">
        <v>30652420</v>
      </c>
      <c r="J9" s="6" t="s">
        <v>119</v>
      </c>
      <c r="K9" s="4">
        <f t="shared" si="0"/>
        <v>5</v>
      </c>
      <c r="L9" s="4">
        <f t="shared" si="1"/>
        <v>3</v>
      </c>
      <c r="M9" s="4">
        <f t="shared" si="3"/>
        <v>2</v>
      </c>
      <c r="N9" s="4"/>
      <c r="O9" s="4"/>
      <c r="P9" s="4"/>
      <c r="Q9" s="4"/>
      <c r="R9" s="4"/>
      <c r="S9" s="4"/>
      <c r="T9" s="4"/>
      <c r="U9" s="4"/>
      <c r="V9" s="4"/>
      <c r="W9" s="4">
        <v>1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>
        <v>2</v>
      </c>
      <c r="BM9" s="4"/>
      <c r="BN9" s="4"/>
      <c r="BO9" s="4"/>
      <c r="BP9" s="4"/>
      <c r="BQ9" s="4"/>
      <c r="BR9" s="4"/>
      <c r="BS9" s="4">
        <v>2</v>
      </c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6">
        <f t="shared" si="2"/>
        <v>0</v>
      </c>
    </row>
    <row r="10" spans="1:101">
      <c r="A10" s="22" t="s">
        <v>657</v>
      </c>
      <c r="B10" s="4" t="s">
        <v>493</v>
      </c>
      <c r="C10" s="4">
        <v>2</v>
      </c>
      <c r="D10" s="4">
        <v>1</v>
      </c>
      <c r="E10" s="4" t="s">
        <v>239</v>
      </c>
      <c r="F10" s="6" t="s">
        <v>188</v>
      </c>
      <c r="G10" s="6">
        <v>30661190</v>
      </c>
      <c r="H10" s="4" t="s">
        <v>513</v>
      </c>
      <c r="I10" s="6"/>
      <c r="J10" s="6"/>
      <c r="K10" s="4">
        <f t="shared" si="0"/>
        <v>1</v>
      </c>
      <c r="L10" s="4">
        <f t="shared" si="1"/>
        <v>1</v>
      </c>
      <c r="M10" s="4">
        <f t="shared" si="3"/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>
        <v>1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6">
        <f t="shared" si="2"/>
        <v>0</v>
      </c>
    </row>
    <row r="11" spans="1:101">
      <c r="A11" s="22" t="s">
        <v>244</v>
      </c>
      <c r="B11" s="4" t="s">
        <v>493</v>
      </c>
      <c r="C11" s="4">
        <v>3</v>
      </c>
      <c r="D11" s="4">
        <v>1</v>
      </c>
      <c r="E11" s="4" t="s">
        <v>239</v>
      </c>
      <c r="F11" s="6" t="s">
        <v>98</v>
      </c>
      <c r="G11" s="6"/>
      <c r="H11" s="4"/>
      <c r="I11" s="6">
        <v>30624660</v>
      </c>
      <c r="J11" s="6" t="s">
        <v>245</v>
      </c>
      <c r="K11" s="4">
        <f t="shared" si="0"/>
        <v>4</v>
      </c>
      <c r="L11" s="4">
        <f t="shared" si="1"/>
        <v>1</v>
      </c>
      <c r="M11" s="4">
        <f t="shared" si="3"/>
        <v>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>
        <v>4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6">
        <f t="shared" si="2"/>
        <v>0</v>
      </c>
    </row>
    <row r="12" spans="1:101">
      <c r="A12" s="22" t="s">
        <v>311</v>
      </c>
      <c r="B12" s="4" t="s">
        <v>493</v>
      </c>
      <c r="C12" s="4">
        <v>6</v>
      </c>
      <c r="D12" s="4">
        <v>1</v>
      </c>
      <c r="E12" s="4" t="s">
        <v>246</v>
      </c>
      <c r="F12" s="6" t="s">
        <v>145</v>
      </c>
      <c r="G12" s="6">
        <v>30670070</v>
      </c>
      <c r="H12" s="4" t="s">
        <v>514</v>
      </c>
      <c r="I12" s="6"/>
      <c r="J12" s="6"/>
      <c r="K12" s="4">
        <f t="shared" si="0"/>
        <v>1</v>
      </c>
      <c r="L12" s="4">
        <f t="shared" si="1"/>
        <v>1</v>
      </c>
      <c r="M12" s="4">
        <f t="shared" si="3"/>
        <v>1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>
        <v>1</v>
      </c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6">
        <f t="shared" si="2"/>
        <v>0</v>
      </c>
    </row>
    <row r="13" spans="1:101">
      <c r="A13" s="22" t="s">
        <v>308</v>
      </c>
      <c r="B13" s="4" t="s">
        <v>493</v>
      </c>
      <c r="C13" s="4">
        <v>6</v>
      </c>
      <c r="D13" s="4">
        <v>1</v>
      </c>
      <c r="E13" s="4" t="s">
        <v>246</v>
      </c>
      <c r="F13" s="6" t="s">
        <v>309</v>
      </c>
      <c r="G13" s="6">
        <v>30652260</v>
      </c>
      <c r="H13" s="4" t="s">
        <v>515</v>
      </c>
      <c r="I13" s="6"/>
      <c r="J13" s="6"/>
      <c r="K13" s="4">
        <f t="shared" si="0"/>
        <v>4</v>
      </c>
      <c r="L13" s="4">
        <f t="shared" si="1"/>
        <v>2</v>
      </c>
      <c r="M13" s="4">
        <f t="shared" si="3"/>
        <v>2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v>2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>
        <v>2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6">
        <f t="shared" si="2"/>
        <v>0</v>
      </c>
    </row>
    <row r="14" spans="1:101">
      <c r="A14" s="22" t="s">
        <v>452</v>
      </c>
      <c r="B14" s="4" t="s">
        <v>493</v>
      </c>
      <c r="C14" s="4">
        <v>6</v>
      </c>
      <c r="D14" s="4">
        <v>1</v>
      </c>
      <c r="E14" s="4" t="s">
        <v>246</v>
      </c>
      <c r="F14" s="6" t="s">
        <v>91</v>
      </c>
      <c r="G14" s="6">
        <v>30652290</v>
      </c>
      <c r="H14" s="4" t="s">
        <v>516</v>
      </c>
      <c r="I14" s="6"/>
      <c r="J14" s="6"/>
      <c r="K14" s="4">
        <f t="shared" si="0"/>
        <v>3</v>
      </c>
      <c r="L14" s="4">
        <f t="shared" si="1"/>
        <v>1</v>
      </c>
      <c r="M14" s="4">
        <f t="shared" si="3"/>
        <v>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>
        <v>3</v>
      </c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6">
        <f t="shared" si="2"/>
        <v>0</v>
      </c>
    </row>
    <row r="15" spans="1:101">
      <c r="A15" s="22" t="s">
        <v>453</v>
      </c>
      <c r="B15" s="4" t="s">
        <v>493</v>
      </c>
      <c r="C15" s="4">
        <v>6</v>
      </c>
      <c r="D15" s="4">
        <v>1</v>
      </c>
      <c r="E15" s="4" t="s">
        <v>246</v>
      </c>
      <c r="F15" s="6" t="s">
        <v>122</v>
      </c>
      <c r="G15" s="6">
        <v>30665860</v>
      </c>
      <c r="H15" s="4" t="s">
        <v>517</v>
      </c>
      <c r="I15" s="6"/>
      <c r="J15" s="6"/>
      <c r="K15" s="4">
        <f t="shared" si="0"/>
        <v>2</v>
      </c>
      <c r="L15" s="4">
        <f t="shared" si="1"/>
        <v>3</v>
      </c>
      <c r="M15" s="4">
        <f t="shared" si="3"/>
        <v>1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>
        <v>1</v>
      </c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>
        <v>1</v>
      </c>
      <c r="BY15" s="4"/>
      <c r="BZ15" s="4"/>
      <c r="CA15" s="4"/>
      <c r="CB15" s="4"/>
      <c r="CC15" s="4" t="s">
        <v>562</v>
      </c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6">
        <f t="shared" si="2"/>
        <v>0</v>
      </c>
    </row>
    <row r="16" spans="1:101">
      <c r="A16" s="22" t="s">
        <v>445</v>
      </c>
      <c r="B16" s="4" t="s">
        <v>493</v>
      </c>
      <c r="C16" s="4">
        <v>7</v>
      </c>
      <c r="D16" s="4">
        <v>1</v>
      </c>
      <c r="E16" s="4" t="s">
        <v>246</v>
      </c>
      <c r="F16" s="6" t="s">
        <v>98</v>
      </c>
      <c r="G16" s="6"/>
      <c r="H16" s="4"/>
      <c r="I16" s="6">
        <v>30655960</v>
      </c>
      <c r="J16" s="6" t="s">
        <v>247</v>
      </c>
      <c r="K16" s="4">
        <f t="shared" si="0"/>
        <v>7</v>
      </c>
      <c r="L16" s="4">
        <f t="shared" si="1"/>
        <v>2</v>
      </c>
      <c r="M16" s="4">
        <f t="shared" si="3"/>
        <v>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>
        <v>4</v>
      </c>
      <c r="AR16" s="4">
        <v>3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6">
        <f t="shared" si="2"/>
        <v>0</v>
      </c>
    </row>
    <row r="17" spans="1:101">
      <c r="A17" s="22" t="s">
        <v>310</v>
      </c>
      <c r="B17" s="4" t="s">
        <v>493</v>
      </c>
      <c r="C17" s="4">
        <v>6</v>
      </c>
      <c r="D17" s="4">
        <v>1</v>
      </c>
      <c r="E17" s="4" t="s">
        <v>246</v>
      </c>
      <c r="F17" s="6" t="s">
        <v>98</v>
      </c>
      <c r="G17" s="6">
        <v>30652300</v>
      </c>
      <c r="H17" s="4" t="s">
        <v>515</v>
      </c>
      <c r="I17" s="6"/>
      <c r="J17" s="6"/>
      <c r="K17" s="4">
        <f t="shared" si="0"/>
        <v>7</v>
      </c>
      <c r="L17" s="4">
        <f t="shared" si="1"/>
        <v>2</v>
      </c>
      <c r="M17" s="4">
        <f t="shared" si="3"/>
        <v>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>
        <v>3</v>
      </c>
      <c r="BD17" s="4"/>
      <c r="BE17" s="4"/>
      <c r="BF17" s="4">
        <v>4</v>
      </c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6">
        <f t="shared" si="2"/>
        <v>0</v>
      </c>
    </row>
    <row r="18" spans="1:101">
      <c r="A18" s="22" t="s">
        <v>300</v>
      </c>
      <c r="B18" s="4" t="s">
        <v>493</v>
      </c>
      <c r="C18" s="4">
        <v>1</v>
      </c>
      <c r="D18" s="4"/>
      <c r="E18" s="4" t="s">
        <v>357</v>
      </c>
      <c r="F18" s="6" t="s">
        <v>97</v>
      </c>
      <c r="G18" s="6">
        <v>30021620</v>
      </c>
      <c r="H18" s="6">
        <v>4431</v>
      </c>
      <c r="I18" s="6"/>
      <c r="J18" s="6"/>
      <c r="K18" s="4">
        <f t="shared" si="0"/>
        <v>2</v>
      </c>
      <c r="L18" s="4">
        <f t="shared" si="1"/>
        <v>2</v>
      </c>
      <c r="M18" s="4">
        <f t="shared" si="3"/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v>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>
        <v>1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6">
        <f t="shared" si="2"/>
        <v>0</v>
      </c>
    </row>
    <row r="19" spans="1:101">
      <c r="A19" s="22" t="s">
        <v>272</v>
      </c>
      <c r="B19" s="4" t="s">
        <v>493</v>
      </c>
      <c r="C19" s="4">
        <v>1</v>
      </c>
      <c r="D19" s="4"/>
      <c r="E19" s="4" t="s">
        <v>357</v>
      </c>
      <c r="F19" s="6" t="s">
        <v>268</v>
      </c>
      <c r="G19" s="6">
        <v>30021580</v>
      </c>
      <c r="H19" s="6">
        <v>4431</v>
      </c>
      <c r="I19" s="6"/>
      <c r="J19" s="6"/>
      <c r="K19" s="4">
        <f t="shared" si="0"/>
        <v>2</v>
      </c>
      <c r="L19" s="4">
        <f t="shared" si="1"/>
        <v>2</v>
      </c>
      <c r="M19" s="4">
        <f t="shared" si="3"/>
        <v>1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v>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>
        <v>1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6">
        <f t="shared" si="2"/>
        <v>0</v>
      </c>
    </row>
    <row r="20" spans="1:101">
      <c r="A20" s="22" t="s">
        <v>273</v>
      </c>
      <c r="B20" s="4" t="s">
        <v>493</v>
      </c>
      <c r="C20" s="4">
        <v>1</v>
      </c>
      <c r="D20" s="4"/>
      <c r="E20" s="4" t="s">
        <v>357</v>
      </c>
      <c r="F20" s="6" t="s">
        <v>97</v>
      </c>
      <c r="G20" s="6">
        <v>30021610</v>
      </c>
      <c r="H20" s="6">
        <v>4431</v>
      </c>
      <c r="I20" s="6"/>
      <c r="J20" s="6"/>
      <c r="K20" s="4">
        <f t="shared" si="0"/>
        <v>12</v>
      </c>
      <c r="L20" s="4">
        <f t="shared" si="1"/>
        <v>2</v>
      </c>
      <c r="M20" s="4">
        <f t="shared" si="3"/>
        <v>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v>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>
        <v>6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6">
        <f t="shared" si="2"/>
        <v>0</v>
      </c>
    </row>
    <row r="21" spans="1:101">
      <c r="A21" s="22" t="s">
        <v>320</v>
      </c>
      <c r="B21" s="4"/>
      <c r="C21" s="4">
        <v>1</v>
      </c>
      <c r="D21" s="4"/>
      <c r="E21" s="4" t="s">
        <v>357</v>
      </c>
      <c r="F21" s="6" t="s">
        <v>98</v>
      </c>
      <c r="G21" s="6"/>
      <c r="H21" s="4"/>
      <c r="I21" s="6" t="s">
        <v>321</v>
      </c>
      <c r="J21" s="6" t="s">
        <v>119</v>
      </c>
      <c r="K21" s="4">
        <f t="shared" si="0"/>
        <v>3</v>
      </c>
      <c r="L21" s="4">
        <f t="shared" si="1"/>
        <v>3</v>
      </c>
      <c r="M21" s="4">
        <f t="shared" si="3"/>
        <v>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1</v>
      </c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>
        <v>1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>
        <v>1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6">
        <f t="shared" si="2"/>
        <v>0</v>
      </c>
    </row>
    <row r="22" spans="1:101">
      <c r="A22" s="22" t="s">
        <v>502</v>
      </c>
      <c r="B22" s="4"/>
      <c r="C22" s="4">
        <v>1</v>
      </c>
      <c r="D22" s="4"/>
      <c r="E22" s="4" t="s">
        <v>501</v>
      </c>
      <c r="F22" s="6" t="s">
        <v>122</v>
      </c>
      <c r="G22" s="6"/>
      <c r="H22" s="4"/>
      <c r="I22" s="6" t="s">
        <v>503</v>
      </c>
      <c r="J22" s="6" t="s">
        <v>122</v>
      </c>
      <c r="K22" s="4">
        <f t="shared" si="0"/>
        <v>1</v>
      </c>
      <c r="L22" s="4">
        <f t="shared" si="1"/>
        <v>1</v>
      </c>
      <c r="M22" s="4">
        <f t="shared" si="3"/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>
        <v>1</v>
      </c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6">
        <f t="shared" si="2"/>
        <v>0</v>
      </c>
    </row>
    <row r="23" spans="1:101">
      <c r="A23" s="22" t="s">
        <v>656</v>
      </c>
      <c r="B23" s="4" t="s">
        <v>493</v>
      </c>
      <c r="C23" s="4">
        <v>1</v>
      </c>
      <c r="D23" s="4"/>
      <c r="E23" s="4" t="s">
        <v>655</v>
      </c>
      <c r="F23" s="6" t="s">
        <v>98</v>
      </c>
      <c r="G23" s="6"/>
      <c r="H23" s="4"/>
      <c r="I23" s="6">
        <v>30803190</v>
      </c>
      <c r="J23" s="6" t="s">
        <v>98</v>
      </c>
      <c r="K23" s="4">
        <f t="shared" si="0"/>
        <v>2</v>
      </c>
      <c r="L23" s="4">
        <f t="shared" si="1"/>
        <v>2</v>
      </c>
      <c r="M23" s="4">
        <f t="shared" si="3"/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>
        <v>1</v>
      </c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>
        <v>1</v>
      </c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6">
        <f t="shared" si="2"/>
        <v>0</v>
      </c>
    </row>
    <row r="24" spans="1:101">
      <c r="A24" s="22" t="s">
        <v>327</v>
      </c>
      <c r="B24" s="4" t="s">
        <v>493</v>
      </c>
      <c r="C24" s="4">
        <v>1</v>
      </c>
      <c r="D24" s="4"/>
      <c r="E24" s="4" t="s">
        <v>474</v>
      </c>
      <c r="F24" s="6" t="s">
        <v>98</v>
      </c>
      <c r="G24" s="6">
        <v>30049910</v>
      </c>
      <c r="H24" s="4" t="s">
        <v>518</v>
      </c>
      <c r="I24" s="6"/>
      <c r="J24" s="6"/>
      <c r="K24" s="4">
        <f t="shared" si="0"/>
        <v>1</v>
      </c>
      <c r="L24" s="4">
        <f t="shared" si="1"/>
        <v>1</v>
      </c>
      <c r="M24" s="4">
        <f t="shared" si="3"/>
        <v>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>
        <v>1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6">
        <f t="shared" si="2"/>
        <v>0</v>
      </c>
    </row>
    <row r="25" spans="1:101">
      <c r="A25" s="22" t="s">
        <v>260</v>
      </c>
      <c r="B25" s="4" t="s">
        <v>493</v>
      </c>
      <c r="C25" s="4">
        <v>1</v>
      </c>
      <c r="D25" s="4"/>
      <c r="E25" s="4" t="s">
        <v>459</v>
      </c>
      <c r="F25" s="6" t="s">
        <v>98</v>
      </c>
      <c r="G25" s="6"/>
      <c r="H25" s="4"/>
      <c r="I25" s="7">
        <v>30027260</v>
      </c>
      <c r="J25" s="7" t="s">
        <v>98</v>
      </c>
      <c r="K25" s="4">
        <f t="shared" si="0"/>
        <v>2</v>
      </c>
      <c r="L25" s="4">
        <f t="shared" si="1"/>
        <v>1</v>
      </c>
      <c r="M25" s="4">
        <f t="shared" si="3"/>
        <v>2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29">
        <v>2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6">
        <f t="shared" si="2"/>
        <v>0</v>
      </c>
    </row>
    <row r="26" spans="1:101">
      <c r="A26" s="22" t="s">
        <v>765</v>
      </c>
      <c r="B26" s="4"/>
      <c r="C26" s="4">
        <v>1</v>
      </c>
      <c r="D26" s="4"/>
      <c r="E26" s="4" t="s">
        <v>459</v>
      </c>
      <c r="F26" s="6" t="s">
        <v>98</v>
      </c>
      <c r="G26" s="6"/>
      <c r="H26" s="4"/>
      <c r="I26" s="7"/>
      <c r="J26" s="7"/>
      <c r="K26" s="4">
        <f t="shared" si="0"/>
        <v>0</v>
      </c>
      <c r="L26" s="4">
        <f t="shared" si="1"/>
        <v>1</v>
      </c>
      <c r="M26" s="4">
        <f t="shared" si="3"/>
        <v>0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29" t="s">
        <v>562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6">
        <f t="shared" si="2"/>
        <v>0</v>
      </c>
      <c r="CW26" t="s">
        <v>725</v>
      </c>
    </row>
    <row r="27" spans="1:101">
      <c r="A27" s="22" t="s">
        <v>450</v>
      </c>
      <c r="B27" s="4" t="s">
        <v>493</v>
      </c>
      <c r="C27" s="4">
        <v>1</v>
      </c>
      <c r="D27" s="4"/>
      <c r="E27" s="4" t="s">
        <v>459</v>
      </c>
      <c r="F27" s="6" t="s">
        <v>98</v>
      </c>
      <c r="G27" s="6">
        <v>30022280</v>
      </c>
      <c r="H27" s="4" t="s">
        <v>519</v>
      </c>
      <c r="I27" s="6"/>
      <c r="J27" s="6"/>
      <c r="K27" s="4">
        <f t="shared" si="0"/>
        <v>1</v>
      </c>
      <c r="L27" s="4">
        <f t="shared" si="1"/>
        <v>1</v>
      </c>
      <c r="M27" s="4">
        <f t="shared" si="3"/>
        <v>1</v>
      </c>
      <c r="N27" s="4"/>
      <c r="O27" s="4"/>
      <c r="P27" s="4"/>
      <c r="Q27" s="4"/>
      <c r="R27" s="4"/>
      <c r="S27" s="4"/>
      <c r="T27" s="4"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6">
        <f t="shared" si="2"/>
        <v>0</v>
      </c>
    </row>
    <row r="28" spans="1:101">
      <c r="A28" s="22" t="s">
        <v>451</v>
      </c>
      <c r="B28" s="4" t="s">
        <v>493</v>
      </c>
      <c r="C28" s="44">
        <v>1</v>
      </c>
      <c r="D28" s="4"/>
      <c r="E28" s="4" t="s">
        <v>459</v>
      </c>
      <c r="F28" s="6" t="s">
        <v>98</v>
      </c>
      <c r="G28" s="6">
        <v>30217132</v>
      </c>
      <c r="H28" s="44" t="s">
        <v>520</v>
      </c>
      <c r="I28" s="6"/>
      <c r="J28" s="6"/>
      <c r="K28" s="4">
        <f t="shared" si="0"/>
        <v>5</v>
      </c>
      <c r="L28" s="4">
        <f t="shared" si="1"/>
        <v>6</v>
      </c>
      <c r="M28" s="4">
        <f t="shared" si="3"/>
        <v>1</v>
      </c>
      <c r="N28" s="4"/>
      <c r="O28" s="4"/>
      <c r="P28" s="4"/>
      <c r="Q28" s="4"/>
      <c r="R28" s="4"/>
      <c r="S28" s="4"/>
      <c r="T28" s="4"/>
      <c r="U28" s="4"/>
      <c r="V28" s="4">
        <v>1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>
        <v>1</v>
      </c>
      <c r="BS28" s="4"/>
      <c r="BT28" s="4"/>
      <c r="BU28" s="4"/>
      <c r="BV28" s="4"/>
      <c r="BW28" s="4"/>
      <c r="BX28" s="4"/>
      <c r="BY28" s="4"/>
      <c r="BZ28" s="4"/>
      <c r="CA28" s="4" t="s">
        <v>563</v>
      </c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>
        <v>1</v>
      </c>
      <c r="CS28" s="4">
        <v>1</v>
      </c>
      <c r="CT28" s="4">
        <v>1</v>
      </c>
      <c r="CU28" s="4"/>
      <c r="CV28" s="46">
        <f t="shared" si="2"/>
        <v>3</v>
      </c>
    </row>
    <row r="29" spans="1:101">
      <c r="A29" s="45" t="s">
        <v>400</v>
      </c>
      <c r="B29" s="46" t="s">
        <v>493</v>
      </c>
      <c r="C29" s="4">
        <v>2</v>
      </c>
      <c r="D29" s="4"/>
      <c r="E29" s="46" t="s">
        <v>401</v>
      </c>
      <c r="F29" s="41" t="s">
        <v>5</v>
      </c>
      <c r="G29" s="41">
        <v>30600900</v>
      </c>
      <c r="H29" s="4" t="s">
        <v>513</v>
      </c>
      <c r="I29" s="6"/>
      <c r="J29" s="6"/>
      <c r="K29" s="4">
        <f t="shared" si="0"/>
        <v>2</v>
      </c>
      <c r="L29" s="4">
        <f t="shared" si="1"/>
        <v>2</v>
      </c>
      <c r="M29" s="4">
        <f t="shared" si="3"/>
        <v>1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>
        <v>1</v>
      </c>
      <c r="BI29" s="4"/>
      <c r="BJ29" s="4"/>
      <c r="BK29" s="4"/>
      <c r="BL29" s="4"/>
      <c r="BM29" s="4"/>
      <c r="BN29" s="4">
        <v>1</v>
      </c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6">
        <f t="shared" si="2"/>
        <v>0</v>
      </c>
    </row>
    <row r="30" spans="1:101">
      <c r="A30" s="22" t="s">
        <v>231</v>
      </c>
      <c r="B30" s="4"/>
      <c r="C30" s="4">
        <v>2</v>
      </c>
      <c r="D30" s="4"/>
      <c r="E30" s="4" t="s">
        <v>328</v>
      </c>
      <c r="F30" s="6" t="s">
        <v>98</v>
      </c>
      <c r="G30" s="6"/>
      <c r="H30" s="4"/>
      <c r="I30" s="6" t="s">
        <v>366</v>
      </c>
      <c r="J30" s="6"/>
      <c r="K30" s="4">
        <f t="shared" si="0"/>
        <v>4</v>
      </c>
      <c r="L30" s="4">
        <f t="shared" si="1"/>
        <v>3</v>
      </c>
      <c r="M30" s="4">
        <f t="shared" si="3"/>
        <v>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v>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>
        <v>2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>
        <v>1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6">
        <f t="shared" si="2"/>
        <v>0</v>
      </c>
    </row>
    <row r="31" spans="1:101">
      <c r="A31" s="22" t="s">
        <v>415</v>
      </c>
      <c r="B31" s="4" t="s">
        <v>493</v>
      </c>
      <c r="C31" s="4">
        <v>2</v>
      </c>
      <c r="D31" s="4"/>
      <c r="E31" s="4" t="s">
        <v>328</v>
      </c>
      <c r="F31" s="6" t="s">
        <v>98</v>
      </c>
      <c r="G31" s="6">
        <v>30603560</v>
      </c>
      <c r="H31" s="4" t="s">
        <v>521</v>
      </c>
      <c r="I31" s="6"/>
      <c r="J31" s="6"/>
      <c r="K31" s="4">
        <f t="shared" si="0"/>
        <v>2</v>
      </c>
      <c r="L31" s="4">
        <f t="shared" si="1"/>
        <v>2</v>
      </c>
      <c r="M31" s="4">
        <f t="shared" si="3"/>
        <v>1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>
        <v>1</v>
      </c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>
        <v>1</v>
      </c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6">
        <f t="shared" si="2"/>
        <v>0</v>
      </c>
    </row>
    <row r="32" spans="1:101">
      <c r="A32" s="22" t="s">
        <v>258</v>
      </c>
      <c r="B32" s="4" t="s">
        <v>493</v>
      </c>
      <c r="C32" s="4">
        <v>1</v>
      </c>
      <c r="D32" s="4"/>
      <c r="E32" s="4" t="s">
        <v>328</v>
      </c>
      <c r="F32" s="6" t="s">
        <v>98</v>
      </c>
      <c r="G32" s="6"/>
      <c r="H32" s="4"/>
      <c r="I32" s="17">
        <v>30023780</v>
      </c>
      <c r="J32" s="7" t="s">
        <v>97</v>
      </c>
      <c r="K32" s="4">
        <f t="shared" si="0"/>
        <v>5</v>
      </c>
      <c r="L32" s="4">
        <f t="shared" si="1"/>
        <v>4</v>
      </c>
      <c r="M32" s="4">
        <f t="shared" si="3"/>
        <v>2</v>
      </c>
      <c r="N32" s="4"/>
      <c r="O32" s="4"/>
      <c r="P32" s="4"/>
      <c r="Q32" s="4"/>
      <c r="R32" s="4">
        <v>2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29">
        <v>1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>
        <v>2</v>
      </c>
      <c r="BS32" s="4"/>
      <c r="BT32" s="4"/>
      <c r="BU32" s="4"/>
      <c r="BV32" s="4"/>
      <c r="BW32" s="4"/>
      <c r="BX32" s="4"/>
      <c r="BY32" s="4"/>
      <c r="BZ32" s="4"/>
      <c r="CA32" s="4"/>
      <c r="CB32" s="30" t="s">
        <v>565</v>
      </c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6">
        <f t="shared" si="2"/>
        <v>0</v>
      </c>
    </row>
    <row r="33" spans="1:100">
      <c r="A33" s="22" t="s">
        <v>371</v>
      </c>
      <c r="B33" s="4" t="s">
        <v>493</v>
      </c>
      <c r="C33" s="4">
        <v>3</v>
      </c>
      <c r="D33" s="4">
        <v>1</v>
      </c>
      <c r="E33" s="4" t="s">
        <v>328</v>
      </c>
      <c r="F33" s="6" t="s">
        <v>98</v>
      </c>
      <c r="G33" s="6">
        <v>30650460</v>
      </c>
      <c r="H33" s="4">
        <v>5145</v>
      </c>
      <c r="I33" s="6"/>
      <c r="J33" s="6"/>
      <c r="K33" s="4">
        <f t="shared" si="0"/>
        <v>1</v>
      </c>
      <c r="L33" s="4">
        <f t="shared" si="1"/>
        <v>1</v>
      </c>
      <c r="M33" s="4">
        <f t="shared" si="3"/>
        <v>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>
        <v>1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6">
        <f t="shared" si="2"/>
        <v>0</v>
      </c>
    </row>
    <row r="34" spans="1:100">
      <c r="A34" s="22" t="s">
        <v>421</v>
      </c>
      <c r="B34" s="4" t="s">
        <v>493</v>
      </c>
      <c r="C34" s="4">
        <v>2</v>
      </c>
      <c r="D34" s="4">
        <v>1</v>
      </c>
      <c r="E34" s="4" t="s">
        <v>328</v>
      </c>
      <c r="F34" s="6" t="s">
        <v>122</v>
      </c>
      <c r="G34" s="6">
        <v>30601120</v>
      </c>
      <c r="H34" s="4" t="s">
        <v>522</v>
      </c>
      <c r="I34" s="6"/>
      <c r="J34" s="6"/>
      <c r="K34" s="4">
        <f t="shared" si="0"/>
        <v>2</v>
      </c>
      <c r="L34" s="4">
        <f t="shared" si="1"/>
        <v>2</v>
      </c>
      <c r="M34" s="4">
        <f t="shared" si="3"/>
        <v>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>
        <v>1</v>
      </c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>
        <v>1</v>
      </c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6">
        <f t="shared" si="2"/>
        <v>0</v>
      </c>
    </row>
    <row r="35" spans="1:100">
      <c r="A35" s="22" t="s">
        <v>340</v>
      </c>
      <c r="B35" s="4" t="s">
        <v>493</v>
      </c>
      <c r="C35" s="4">
        <v>1</v>
      </c>
      <c r="D35" s="4"/>
      <c r="E35" s="4" t="s">
        <v>315</v>
      </c>
      <c r="F35" s="6" t="s">
        <v>98</v>
      </c>
      <c r="G35" s="6"/>
      <c r="H35" s="4"/>
      <c r="I35" s="7">
        <v>30031210</v>
      </c>
      <c r="J35" s="7" t="s">
        <v>122</v>
      </c>
      <c r="K35" s="4">
        <f t="shared" si="0"/>
        <v>3</v>
      </c>
      <c r="L35" s="4">
        <f t="shared" si="1"/>
        <v>3</v>
      </c>
      <c r="M35" s="4">
        <f t="shared" si="3"/>
        <v>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>
        <v>1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29">
        <v>2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 t="s">
        <v>563</v>
      </c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6">
        <f t="shared" si="2"/>
        <v>0</v>
      </c>
    </row>
    <row r="36" spans="1:100">
      <c r="A36" s="22" t="s">
        <v>286</v>
      </c>
      <c r="B36" s="4" t="s">
        <v>493</v>
      </c>
      <c r="C36" s="4">
        <v>1</v>
      </c>
      <c r="D36" s="4"/>
      <c r="E36" s="4" t="s">
        <v>315</v>
      </c>
      <c r="F36" s="6" t="s">
        <v>98</v>
      </c>
      <c r="G36" s="6"/>
      <c r="H36" s="4"/>
      <c r="I36" s="6">
        <v>30650600</v>
      </c>
      <c r="J36" s="6" t="s">
        <v>122</v>
      </c>
      <c r="K36" s="4">
        <f t="shared" si="0"/>
        <v>1</v>
      </c>
      <c r="L36" s="4">
        <f t="shared" si="1"/>
        <v>1</v>
      </c>
      <c r="M36" s="4">
        <f t="shared" si="3"/>
        <v>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>
        <v>1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6">
        <f t="shared" si="2"/>
        <v>0</v>
      </c>
    </row>
    <row r="37" spans="1:100">
      <c r="A37" s="22" t="s">
        <v>497</v>
      </c>
      <c r="B37" s="4" t="s">
        <v>493</v>
      </c>
      <c r="C37" s="4">
        <v>2</v>
      </c>
      <c r="D37" s="4"/>
      <c r="E37" s="4" t="s">
        <v>315</v>
      </c>
      <c r="F37" s="6" t="s">
        <v>98</v>
      </c>
      <c r="G37" s="6"/>
      <c r="H37" s="4"/>
      <c r="I37" s="6">
        <v>30650540</v>
      </c>
      <c r="J37" s="6" t="s">
        <v>498</v>
      </c>
      <c r="K37" s="4">
        <f t="shared" si="0"/>
        <v>3</v>
      </c>
      <c r="L37" s="4">
        <f t="shared" si="1"/>
        <v>4</v>
      </c>
      <c r="M37" s="4">
        <f t="shared" si="3"/>
        <v>1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>
        <v>1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>
        <v>1</v>
      </c>
      <c r="BK37" s="4"/>
      <c r="BL37" s="4">
        <v>1</v>
      </c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 t="s">
        <v>563</v>
      </c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6">
        <f t="shared" si="2"/>
        <v>0</v>
      </c>
    </row>
    <row r="38" spans="1:100">
      <c r="A38" s="22" t="s">
        <v>343</v>
      </c>
      <c r="B38" s="4" t="s">
        <v>493</v>
      </c>
      <c r="C38" s="4">
        <v>1</v>
      </c>
      <c r="D38" s="4"/>
      <c r="E38" s="4" t="s">
        <v>315</v>
      </c>
      <c r="F38" s="6" t="s">
        <v>98</v>
      </c>
      <c r="G38" s="6"/>
      <c r="H38" s="4"/>
      <c r="I38" s="6">
        <v>30026750</v>
      </c>
      <c r="J38" s="6" t="s">
        <v>97</v>
      </c>
      <c r="K38" s="4">
        <f t="shared" si="0"/>
        <v>4</v>
      </c>
      <c r="L38" s="4">
        <f t="shared" si="1"/>
        <v>5</v>
      </c>
      <c r="M38" s="4">
        <f t="shared" si="3"/>
        <v>1</v>
      </c>
      <c r="N38" s="4"/>
      <c r="O38" s="4"/>
      <c r="P38" s="4"/>
      <c r="Q38" s="4"/>
      <c r="R38" s="4"/>
      <c r="S38" s="4">
        <v>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>
        <v>1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>
        <v>1</v>
      </c>
      <c r="BN38" s="4"/>
      <c r="BO38" s="4"/>
      <c r="BP38" s="4"/>
      <c r="BQ38" s="4"/>
      <c r="BR38" s="4"/>
      <c r="BS38" s="4">
        <v>1</v>
      </c>
      <c r="BT38" s="4"/>
      <c r="BU38" s="4"/>
      <c r="BV38" s="4"/>
      <c r="BW38" s="4"/>
      <c r="BX38" s="4"/>
      <c r="BY38" s="4"/>
      <c r="BZ38" s="4"/>
      <c r="CA38" s="4"/>
      <c r="CB38" s="4" t="s">
        <v>563</v>
      </c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6">
        <f t="shared" si="2"/>
        <v>0</v>
      </c>
    </row>
    <row r="39" spans="1:100">
      <c r="A39" s="22" t="s">
        <v>353</v>
      </c>
      <c r="B39" s="4" t="s">
        <v>493</v>
      </c>
      <c r="C39" s="4">
        <v>1</v>
      </c>
      <c r="D39" s="4"/>
      <c r="E39" s="4" t="s">
        <v>315</v>
      </c>
      <c r="F39" s="6" t="s">
        <v>98</v>
      </c>
      <c r="G39" s="6"/>
      <c r="H39" s="4"/>
      <c r="I39" s="6">
        <v>30026730</v>
      </c>
      <c r="J39" s="6" t="s">
        <v>261</v>
      </c>
      <c r="K39" s="4">
        <f t="shared" si="0"/>
        <v>2</v>
      </c>
      <c r="L39" s="4">
        <f t="shared" si="1"/>
        <v>2</v>
      </c>
      <c r="M39" s="4">
        <f t="shared" si="3"/>
        <v>1</v>
      </c>
      <c r="N39" s="4"/>
      <c r="O39" s="4"/>
      <c r="P39" s="4"/>
      <c r="Q39" s="4"/>
      <c r="R39" s="4"/>
      <c r="S39" s="4"/>
      <c r="T39" s="4"/>
      <c r="U39" s="4"/>
      <c r="V39" s="4"/>
      <c r="W39" s="4">
        <v>1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>
        <v>1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6">
        <f t="shared" si="2"/>
        <v>0</v>
      </c>
    </row>
    <row r="40" spans="1:100">
      <c r="A40" s="22" t="s">
        <v>266</v>
      </c>
      <c r="B40" s="4" t="s">
        <v>493</v>
      </c>
      <c r="C40" s="4">
        <v>1</v>
      </c>
      <c r="D40" s="4"/>
      <c r="E40" s="4" t="s">
        <v>315</v>
      </c>
      <c r="F40" s="6" t="s">
        <v>98</v>
      </c>
      <c r="G40" s="6">
        <v>30033560</v>
      </c>
      <c r="H40" s="4">
        <v>5270</v>
      </c>
      <c r="I40" s="6"/>
      <c r="J40" s="6"/>
      <c r="K40" s="4">
        <f t="shared" si="0"/>
        <v>10</v>
      </c>
      <c r="L40" s="4">
        <f t="shared" si="1"/>
        <v>5</v>
      </c>
      <c r="M40" s="4">
        <f t="shared" si="3"/>
        <v>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>
        <v>2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>
        <v>2</v>
      </c>
      <c r="BI40" s="4">
        <v>1</v>
      </c>
      <c r="BJ40" s="4"/>
      <c r="BK40" s="4"/>
      <c r="BL40" s="4"/>
      <c r="BM40" s="4"/>
      <c r="BN40" s="4">
        <v>4</v>
      </c>
      <c r="BO40" s="4"/>
      <c r="BP40" s="4"/>
      <c r="BQ40" s="4"/>
      <c r="BR40" s="4"/>
      <c r="BS40" s="4"/>
      <c r="BT40" s="4"/>
      <c r="BU40" s="4"/>
      <c r="BV40" s="4"/>
      <c r="BW40" s="4">
        <v>1</v>
      </c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6">
        <f t="shared" si="2"/>
        <v>0</v>
      </c>
    </row>
    <row r="41" spans="1:100">
      <c r="A41" s="22" t="s">
        <v>436</v>
      </c>
      <c r="B41" s="4" t="s">
        <v>493</v>
      </c>
      <c r="C41" s="4">
        <v>1</v>
      </c>
      <c r="D41" s="4"/>
      <c r="E41" s="4" t="s">
        <v>315</v>
      </c>
      <c r="F41" s="6" t="s">
        <v>98</v>
      </c>
      <c r="G41" s="6"/>
      <c r="H41" s="4"/>
      <c r="I41" s="6">
        <v>30020850</v>
      </c>
      <c r="J41" s="6" t="s">
        <v>99</v>
      </c>
      <c r="K41" s="4">
        <f t="shared" si="0"/>
        <v>1</v>
      </c>
      <c r="L41" s="4">
        <f t="shared" si="1"/>
        <v>1</v>
      </c>
      <c r="M41" s="4">
        <f t="shared" si="3"/>
        <v>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>
        <v>1</v>
      </c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6">
        <f t="shared" si="2"/>
        <v>0</v>
      </c>
    </row>
    <row r="42" spans="1:100">
      <c r="A42" s="22" t="s">
        <v>374</v>
      </c>
      <c r="B42" s="4" t="s">
        <v>493</v>
      </c>
      <c r="C42" s="4">
        <v>1</v>
      </c>
      <c r="D42" s="4"/>
      <c r="E42" s="4" t="s">
        <v>315</v>
      </c>
      <c r="F42" s="6" t="s">
        <v>98</v>
      </c>
      <c r="G42" s="6"/>
      <c r="H42" s="4"/>
      <c r="I42" s="6">
        <v>30022950</v>
      </c>
      <c r="J42" s="6" t="s">
        <v>97</v>
      </c>
      <c r="K42" s="4">
        <f t="shared" si="0"/>
        <v>2</v>
      </c>
      <c r="L42" s="4">
        <f t="shared" si="1"/>
        <v>3</v>
      </c>
      <c r="M42" s="4">
        <f t="shared" si="3"/>
        <v>2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29">
        <v>2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 t="s">
        <v>563</v>
      </c>
      <c r="CB42" s="4" t="s">
        <v>563</v>
      </c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6">
        <f t="shared" si="2"/>
        <v>0</v>
      </c>
    </row>
    <row r="43" spans="1:100">
      <c r="A43" s="22" t="s">
        <v>344</v>
      </c>
      <c r="B43" s="4" t="s">
        <v>493</v>
      </c>
      <c r="C43" s="4">
        <v>1</v>
      </c>
      <c r="D43" s="4"/>
      <c r="E43" s="4" t="s">
        <v>315</v>
      </c>
      <c r="F43" s="6" t="s">
        <v>5</v>
      </c>
      <c r="G43" s="6">
        <v>30026760</v>
      </c>
      <c r="H43" s="4" t="s">
        <v>513</v>
      </c>
      <c r="I43" s="6"/>
      <c r="J43" s="6"/>
      <c r="K43" s="4">
        <f t="shared" si="0"/>
        <v>3</v>
      </c>
      <c r="L43" s="4">
        <f t="shared" si="1"/>
        <v>4</v>
      </c>
      <c r="M43" s="4">
        <f t="shared" si="3"/>
        <v>1</v>
      </c>
      <c r="N43" s="4"/>
      <c r="O43" s="4"/>
      <c r="P43" s="4"/>
      <c r="Q43" s="4"/>
      <c r="R43" s="4"/>
      <c r="S43" s="4">
        <v>1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>
        <v>1</v>
      </c>
      <c r="BN43" s="4"/>
      <c r="BO43" s="4"/>
      <c r="BP43" s="4"/>
      <c r="BQ43" s="4"/>
      <c r="BR43" s="4"/>
      <c r="BS43" s="4">
        <v>1</v>
      </c>
      <c r="BT43" s="4"/>
      <c r="BU43" s="4"/>
      <c r="BV43" s="4"/>
      <c r="BW43" s="4"/>
      <c r="BX43" s="4"/>
      <c r="BY43" s="4"/>
      <c r="BZ43" s="4"/>
      <c r="CA43" s="4"/>
      <c r="CB43" s="4" t="s">
        <v>563</v>
      </c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6">
        <f t="shared" si="2"/>
        <v>0</v>
      </c>
    </row>
    <row r="44" spans="1:100">
      <c r="A44" s="22" t="s">
        <v>414</v>
      </c>
      <c r="B44" s="4" t="s">
        <v>493</v>
      </c>
      <c r="C44" s="4">
        <v>1</v>
      </c>
      <c r="D44" s="4"/>
      <c r="E44" s="4" t="s">
        <v>315</v>
      </c>
      <c r="F44" s="6" t="s">
        <v>98</v>
      </c>
      <c r="G44" s="6">
        <v>30603550</v>
      </c>
      <c r="H44" s="4" t="s">
        <v>523</v>
      </c>
      <c r="I44" s="6"/>
      <c r="J44" s="6"/>
      <c r="K44" s="4">
        <f t="shared" si="0"/>
        <v>2</v>
      </c>
      <c r="L44" s="4">
        <f t="shared" si="1"/>
        <v>2</v>
      </c>
      <c r="M44" s="4">
        <f t="shared" si="3"/>
        <v>1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>
        <v>1</v>
      </c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>
        <v>1</v>
      </c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6">
        <f t="shared" si="2"/>
        <v>0</v>
      </c>
    </row>
    <row r="45" spans="1:100">
      <c r="A45" s="22" t="s">
        <v>414</v>
      </c>
      <c r="B45" s="4" t="s">
        <v>493</v>
      </c>
      <c r="C45" s="4">
        <v>1</v>
      </c>
      <c r="D45" s="4"/>
      <c r="E45" s="4" t="s">
        <v>315</v>
      </c>
      <c r="F45" s="6" t="s">
        <v>99</v>
      </c>
      <c r="G45" s="6">
        <v>30610020</v>
      </c>
      <c r="H45" s="4" t="s">
        <v>514</v>
      </c>
      <c r="I45" s="6"/>
      <c r="J45" s="6"/>
      <c r="K45" s="4">
        <f t="shared" si="0"/>
        <v>4</v>
      </c>
      <c r="L45" s="4">
        <f t="shared" si="1"/>
        <v>2</v>
      </c>
      <c r="M45" s="4">
        <f t="shared" si="3"/>
        <v>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>
        <v>2</v>
      </c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>
        <v>2</v>
      </c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6">
        <f t="shared" si="2"/>
        <v>0</v>
      </c>
    </row>
    <row r="46" spans="1:100">
      <c r="A46" s="22" t="s">
        <v>388</v>
      </c>
      <c r="B46" s="4" t="s">
        <v>493</v>
      </c>
      <c r="C46" s="4">
        <v>3</v>
      </c>
      <c r="D46" s="4">
        <v>1</v>
      </c>
      <c r="E46" s="4" t="s">
        <v>315</v>
      </c>
      <c r="F46" s="6" t="s">
        <v>98</v>
      </c>
      <c r="G46" s="6"/>
      <c r="H46" s="4"/>
      <c r="I46" s="6">
        <v>30609280</v>
      </c>
      <c r="J46" s="6" t="s">
        <v>389</v>
      </c>
      <c r="K46" s="4">
        <f t="shared" si="0"/>
        <v>1</v>
      </c>
      <c r="L46" s="4">
        <f t="shared" si="1"/>
        <v>1</v>
      </c>
      <c r="M46" s="4">
        <f t="shared" si="3"/>
        <v>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>
        <v>1</v>
      </c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6">
        <f t="shared" si="2"/>
        <v>0</v>
      </c>
    </row>
    <row r="47" spans="1:100">
      <c r="A47" s="22" t="s">
        <v>508</v>
      </c>
      <c r="B47" s="4" t="s">
        <v>493</v>
      </c>
      <c r="C47" s="4">
        <v>4</v>
      </c>
      <c r="D47" s="4">
        <v>1</v>
      </c>
      <c r="E47" s="4" t="s">
        <v>315</v>
      </c>
      <c r="F47" s="6" t="s">
        <v>98</v>
      </c>
      <c r="G47" s="6"/>
      <c r="H47" s="4"/>
      <c r="I47" s="6">
        <v>30609290</v>
      </c>
      <c r="J47" s="6" t="s">
        <v>389</v>
      </c>
      <c r="K47" s="4">
        <f t="shared" si="0"/>
        <v>1</v>
      </c>
      <c r="L47" s="4">
        <f t="shared" si="1"/>
        <v>1</v>
      </c>
      <c r="M47" s="4">
        <f t="shared" si="3"/>
        <v>1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>
        <v>1</v>
      </c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6">
        <f t="shared" si="2"/>
        <v>0</v>
      </c>
    </row>
    <row r="48" spans="1:100">
      <c r="A48" s="22" t="s">
        <v>419</v>
      </c>
      <c r="B48" s="4" t="s">
        <v>493</v>
      </c>
      <c r="C48" s="4">
        <v>2</v>
      </c>
      <c r="D48" s="4"/>
      <c r="E48" s="4" t="s">
        <v>315</v>
      </c>
      <c r="F48" s="6" t="s">
        <v>91</v>
      </c>
      <c r="G48" s="6">
        <v>30610010</v>
      </c>
      <c r="H48" s="4" t="s">
        <v>524</v>
      </c>
      <c r="I48" s="6"/>
      <c r="J48" s="6"/>
      <c r="K48" s="4">
        <f t="shared" si="0"/>
        <v>2</v>
      </c>
      <c r="L48" s="4">
        <f t="shared" si="1"/>
        <v>2</v>
      </c>
      <c r="M48" s="4">
        <f t="shared" si="3"/>
        <v>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>
        <v>1</v>
      </c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>
        <v>1</v>
      </c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6">
        <f t="shared" si="2"/>
        <v>0</v>
      </c>
    </row>
    <row r="49" spans="1:101">
      <c r="A49" s="22" t="s">
        <v>395</v>
      </c>
      <c r="B49" s="4"/>
      <c r="C49" s="4">
        <v>1</v>
      </c>
      <c r="D49" s="4"/>
      <c r="E49" s="4" t="s">
        <v>315</v>
      </c>
      <c r="F49" s="6" t="s">
        <v>98</v>
      </c>
      <c r="G49" s="6"/>
      <c r="H49" s="4"/>
      <c r="I49" s="6"/>
      <c r="J49" s="6" t="s">
        <v>264</v>
      </c>
      <c r="K49" s="4">
        <f t="shared" si="0"/>
        <v>1</v>
      </c>
      <c r="L49" s="4">
        <f t="shared" si="1"/>
        <v>1</v>
      </c>
      <c r="M49" s="4">
        <f t="shared" si="3"/>
        <v>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>
        <v>1</v>
      </c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6">
        <f t="shared" si="2"/>
        <v>0</v>
      </c>
    </row>
    <row r="50" spans="1:101">
      <c r="A50" s="22" t="s">
        <v>416</v>
      </c>
      <c r="B50" s="4" t="s">
        <v>493</v>
      </c>
      <c r="C50" s="4">
        <v>1</v>
      </c>
      <c r="D50" s="4"/>
      <c r="E50" s="4" t="s">
        <v>315</v>
      </c>
      <c r="F50" s="6" t="s">
        <v>417</v>
      </c>
      <c r="G50" s="6">
        <v>30036830</v>
      </c>
      <c r="H50" s="4" t="s">
        <v>524</v>
      </c>
      <c r="I50" s="6"/>
      <c r="J50" s="6"/>
      <c r="K50" s="4">
        <f t="shared" si="0"/>
        <v>2</v>
      </c>
      <c r="L50" s="4">
        <f t="shared" si="1"/>
        <v>2</v>
      </c>
      <c r="M50" s="4">
        <f t="shared" si="3"/>
        <v>1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>
        <v>1</v>
      </c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>
        <v>1</v>
      </c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6">
        <f t="shared" si="2"/>
        <v>0</v>
      </c>
    </row>
    <row r="51" spans="1:101">
      <c r="A51" s="22" t="s">
        <v>473</v>
      </c>
      <c r="B51" s="4"/>
      <c r="C51" s="4">
        <v>1</v>
      </c>
      <c r="D51" s="4"/>
      <c r="E51" s="4" t="s">
        <v>315</v>
      </c>
      <c r="F51" s="6" t="s">
        <v>98</v>
      </c>
      <c r="G51" s="6"/>
      <c r="H51" s="4"/>
      <c r="I51" s="6"/>
      <c r="J51" s="6" t="s">
        <v>97</v>
      </c>
      <c r="K51" s="4">
        <f t="shared" si="0"/>
        <v>10</v>
      </c>
      <c r="L51" s="4">
        <f t="shared" si="1"/>
        <v>3</v>
      </c>
      <c r="M51" s="4">
        <f t="shared" si="3"/>
        <v>5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>
        <v>3</v>
      </c>
      <c r="BI51" s="4">
        <v>2</v>
      </c>
      <c r="BJ51" s="4"/>
      <c r="BK51" s="4"/>
      <c r="BL51" s="4"/>
      <c r="BM51" s="4"/>
      <c r="BN51" s="4">
        <v>5</v>
      </c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6">
        <f t="shared" si="2"/>
        <v>0</v>
      </c>
    </row>
    <row r="52" spans="1:101">
      <c r="A52" s="22" t="s">
        <v>473</v>
      </c>
      <c r="B52" s="4"/>
      <c r="C52" s="4">
        <v>1</v>
      </c>
      <c r="D52" s="4"/>
      <c r="E52" s="4" t="s">
        <v>315</v>
      </c>
      <c r="F52" s="6" t="s">
        <v>101</v>
      </c>
      <c r="G52" s="6"/>
      <c r="H52" s="4"/>
      <c r="I52" s="6"/>
      <c r="J52" s="6" t="s">
        <v>101</v>
      </c>
      <c r="K52" s="4">
        <f t="shared" si="0"/>
        <v>2</v>
      </c>
      <c r="L52" s="4">
        <f t="shared" si="1"/>
        <v>2</v>
      </c>
      <c r="M52" s="4">
        <f t="shared" si="3"/>
        <v>1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>
        <v>1</v>
      </c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>
        <v>1</v>
      </c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6">
        <f t="shared" si="2"/>
        <v>0</v>
      </c>
    </row>
    <row r="53" spans="1:101">
      <c r="A53" s="22" t="s">
        <v>378</v>
      </c>
      <c r="B53" s="4" t="s">
        <v>493</v>
      </c>
      <c r="C53" s="4">
        <v>2</v>
      </c>
      <c r="D53" s="4">
        <v>1</v>
      </c>
      <c r="E53" s="4" t="s">
        <v>315</v>
      </c>
      <c r="F53" s="6" t="s">
        <v>122</v>
      </c>
      <c r="G53" s="6">
        <v>30650580</v>
      </c>
      <c r="H53" s="6" t="s">
        <v>513</v>
      </c>
      <c r="I53" s="6"/>
      <c r="J53" s="4"/>
      <c r="K53" s="4">
        <f t="shared" si="0"/>
        <v>2</v>
      </c>
      <c r="L53" s="4">
        <f t="shared" si="1"/>
        <v>2</v>
      </c>
      <c r="M53" s="4">
        <f t="shared" si="3"/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>
        <v>1</v>
      </c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>
        <v>1</v>
      </c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6">
        <f t="shared" si="2"/>
        <v>0</v>
      </c>
    </row>
    <row r="54" spans="1:101">
      <c r="A54" s="22" t="s">
        <v>283</v>
      </c>
      <c r="B54" s="4" t="s">
        <v>493</v>
      </c>
      <c r="C54" s="4">
        <v>1</v>
      </c>
      <c r="D54" s="4"/>
      <c r="E54" s="4" t="s">
        <v>315</v>
      </c>
      <c r="F54" s="6" t="s">
        <v>98</v>
      </c>
      <c r="G54" s="6"/>
      <c r="H54" s="4"/>
      <c r="I54" s="6">
        <v>30026540</v>
      </c>
      <c r="J54" s="6" t="s">
        <v>122</v>
      </c>
      <c r="K54" s="4">
        <f t="shared" si="0"/>
        <v>1</v>
      </c>
      <c r="L54" s="4">
        <f t="shared" si="1"/>
        <v>1</v>
      </c>
      <c r="M54" s="4">
        <f t="shared" si="3"/>
        <v>1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>
        <v>1</v>
      </c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6">
        <f t="shared" si="2"/>
        <v>0</v>
      </c>
    </row>
    <row r="55" spans="1:101">
      <c r="A55" s="22" t="s">
        <v>303</v>
      </c>
      <c r="B55" s="4" t="s">
        <v>493</v>
      </c>
      <c r="C55" s="4">
        <v>1</v>
      </c>
      <c r="D55" s="4"/>
      <c r="E55" s="4" t="s">
        <v>315</v>
      </c>
      <c r="F55" s="6" t="s">
        <v>98</v>
      </c>
      <c r="G55" s="6">
        <v>30033340</v>
      </c>
      <c r="H55" s="4"/>
      <c r="I55" s="6"/>
      <c r="J55" s="6"/>
      <c r="K55" s="4">
        <f t="shared" si="0"/>
        <v>5</v>
      </c>
      <c r="L55" s="4">
        <f t="shared" si="1"/>
        <v>5</v>
      </c>
      <c r="M55" s="4">
        <f t="shared" si="3"/>
        <v>1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>
        <v>1</v>
      </c>
      <c r="AT55" s="4">
        <v>1</v>
      </c>
      <c r="AU55" s="4"/>
      <c r="AV55" s="29">
        <v>1</v>
      </c>
      <c r="AW55" s="4"/>
      <c r="AX55" s="4">
        <v>1</v>
      </c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>
        <v>1</v>
      </c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6">
        <f t="shared" si="2"/>
        <v>0</v>
      </c>
    </row>
    <row r="56" spans="1:101">
      <c r="A56" s="22" t="s">
        <v>317</v>
      </c>
      <c r="B56" s="4" t="s">
        <v>493</v>
      </c>
      <c r="C56" s="4">
        <v>1</v>
      </c>
      <c r="D56" s="4"/>
      <c r="E56" s="4" t="s">
        <v>316</v>
      </c>
      <c r="F56" s="6" t="s">
        <v>98</v>
      </c>
      <c r="G56" s="6"/>
      <c r="H56" s="4"/>
      <c r="I56" s="6">
        <v>30030840</v>
      </c>
      <c r="J56" s="6" t="s">
        <v>261</v>
      </c>
      <c r="K56" s="4">
        <f t="shared" si="0"/>
        <v>2</v>
      </c>
      <c r="L56" s="4">
        <f t="shared" si="1"/>
        <v>2</v>
      </c>
      <c r="M56" s="4">
        <f t="shared" si="3"/>
        <v>1</v>
      </c>
      <c r="N56" s="4"/>
      <c r="O56" s="4"/>
      <c r="P56" s="4"/>
      <c r="Q56" s="4"/>
      <c r="R56" s="4">
        <v>1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>
        <v>1</v>
      </c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6">
        <f t="shared" si="2"/>
        <v>0</v>
      </c>
    </row>
    <row r="57" spans="1:101">
      <c r="A57" s="22" t="s">
        <v>288</v>
      </c>
      <c r="B57" s="4" t="s">
        <v>493</v>
      </c>
      <c r="C57" s="4">
        <v>1</v>
      </c>
      <c r="D57" s="4"/>
      <c r="E57" s="4" t="s">
        <v>316</v>
      </c>
      <c r="F57" s="6" t="s">
        <v>98</v>
      </c>
      <c r="G57" s="6"/>
      <c r="H57" s="4"/>
      <c r="I57" s="6">
        <v>30020870</v>
      </c>
      <c r="J57" s="6" t="s">
        <v>106</v>
      </c>
      <c r="K57" s="4">
        <f t="shared" si="0"/>
        <v>6</v>
      </c>
      <c r="L57" s="4">
        <f t="shared" si="1"/>
        <v>1</v>
      </c>
      <c r="M57" s="4">
        <f t="shared" si="3"/>
        <v>6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>
        <v>6</v>
      </c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6">
        <f t="shared" si="2"/>
        <v>0</v>
      </c>
    </row>
    <row r="58" spans="1:101">
      <c r="A58" s="22" t="s">
        <v>376</v>
      </c>
      <c r="B58" s="4"/>
      <c r="C58" s="4">
        <v>1</v>
      </c>
      <c r="D58" s="4"/>
      <c r="E58" s="4" t="s">
        <v>316</v>
      </c>
      <c r="F58" s="6" t="s">
        <v>92</v>
      </c>
      <c r="G58" s="6"/>
      <c r="H58" s="4"/>
      <c r="I58" s="6"/>
      <c r="J58" s="6"/>
      <c r="K58" s="4">
        <f t="shared" si="0"/>
        <v>11</v>
      </c>
      <c r="L58" s="4">
        <f t="shared" si="1"/>
        <v>4</v>
      </c>
      <c r="M58" s="4">
        <f t="shared" si="3"/>
        <v>5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>
        <v>2</v>
      </c>
      <c r="AY58" s="4">
        <v>3</v>
      </c>
      <c r="AZ58" s="4">
        <v>1</v>
      </c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>
        <v>5</v>
      </c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6">
        <f t="shared" si="2"/>
        <v>0</v>
      </c>
    </row>
    <row r="59" spans="1:101">
      <c r="A59" s="22" t="s">
        <v>446</v>
      </c>
      <c r="B59" s="4" t="s">
        <v>493</v>
      </c>
      <c r="C59" s="4">
        <v>3</v>
      </c>
      <c r="D59" s="4"/>
      <c r="E59" s="4" t="s">
        <v>316</v>
      </c>
      <c r="F59" s="6" t="s">
        <v>98</v>
      </c>
      <c r="G59" s="6"/>
      <c r="H59" s="4"/>
      <c r="I59" s="6" t="s">
        <v>379</v>
      </c>
      <c r="J59" s="6" t="s">
        <v>98</v>
      </c>
      <c r="K59" s="4">
        <f t="shared" si="0"/>
        <v>4</v>
      </c>
      <c r="L59" s="4">
        <f t="shared" si="1"/>
        <v>3</v>
      </c>
      <c r="M59" s="4">
        <f t="shared" si="3"/>
        <v>2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>
        <v>2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29" t="s">
        <v>563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>
        <v>2</v>
      </c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6">
        <f t="shared" si="2"/>
        <v>0</v>
      </c>
      <c r="CW59" t="s">
        <v>726</v>
      </c>
    </row>
    <row r="60" spans="1:101" ht="28.8">
      <c r="A60" s="22" t="s">
        <v>646</v>
      </c>
      <c r="B60" s="4" t="s">
        <v>493</v>
      </c>
      <c r="C60" s="4">
        <v>8</v>
      </c>
      <c r="D60" s="4"/>
      <c r="E60" s="4" t="s">
        <v>316</v>
      </c>
      <c r="F60" s="6" t="s">
        <v>98</v>
      </c>
      <c r="G60" s="6"/>
      <c r="H60" s="4"/>
      <c r="I60" s="6" t="s">
        <v>481</v>
      </c>
      <c r="J60" s="6" t="s">
        <v>482</v>
      </c>
      <c r="K60" s="4">
        <f t="shared" si="0"/>
        <v>3</v>
      </c>
      <c r="L60" s="4">
        <f t="shared" si="1"/>
        <v>3</v>
      </c>
      <c r="M60" s="4">
        <f t="shared" si="3"/>
        <v>1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>
        <v>1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29">
        <v>1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>
        <v>1</v>
      </c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6">
        <f t="shared" si="2"/>
        <v>0</v>
      </c>
    </row>
    <row r="61" spans="1:101">
      <c r="A61" s="22" t="s">
        <v>485</v>
      </c>
      <c r="B61" s="4" t="s">
        <v>493</v>
      </c>
      <c r="C61" s="4">
        <v>1</v>
      </c>
      <c r="D61" s="4"/>
      <c r="E61" s="4" t="s">
        <v>316</v>
      </c>
      <c r="F61" s="6" t="s">
        <v>92</v>
      </c>
      <c r="G61" s="6"/>
      <c r="H61" s="4"/>
      <c r="I61" s="6">
        <v>30075960</v>
      </c>
      <c r="J61" s="6" t="s">
        <v>389</v>
      </c>
      <c r="K61" s="4">
        <f t="shared" si="0"/>
        <v>9</v>
      </c>
      <c r="L61" s="4">
        <f t="shared" si="1"/>
        <v>3</v>
      </c>
      <c r="M61" s="4">
        <f t="shared" si="3"/>
        <v>4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>
        <v>2</v>
      </c>
      <c r="AY61" s="4">
        <v>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>
        <v>4</v>
      </c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6">
        <f t="shared" si="2"/>
        <v>0</v>
      </c>
    </row>
    <row r="62" spans="1:101">
      <c r="A62" s="22" t="s">
        <v>509</v>
      </c>
      <c r="B62" s="4" t="s">
        <v>493</v>
      </c>
      <c r="C62" s="4">
        <v>4</v>
      </c>
      <c r="D62" s="4"/>
      <c r="E62" s="4" t="s">
        <v>316</v>
      </c>
      <c r="F62" s="6" t="s">
        <v>98</v>
      </c>
      <c r="G62" s="6"/>
      <c r="H62" s="4"/>
      <c r="I62" s="6">
        <v>30603520</v>
      </c>
      <c r="J62" s="6" t="s">
        <v>97</v>
      </c>
      <c r="K62" s="4">
        <f t="shared" si="0"/>
        <v>1</v>
      </c>
      <c r="L62" s="4">
        <f t="shared" si="1"/>
        <v>1</v>
      </c>
      <c r="M62" s="4">
        <f t="shared" si="3"/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>
        <v>1</v>
      </c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6">
        <f t="shared" si="2"/>
        <v>0</v>
      </c>
    </row>
    <row r="63" spans="1:101">
      <c r="A63" s="22" t="s">
        <v>396</v>
      </c>
      <c r="B63" s="4" t="s">
        <v>493</v>
      </c>
      <c r="C63" s="4">
        <v>2</v>
      </c>
      <c r="D63" s="4"/>
      <c r="E63" s="4" t="s">
        <v>316</v>
      </c>
      <c r="F63" s="6" t="s">
        <v>98</v>
      </c>
      <c r="G63" s="6"/>
      <c r="H63" s="4"/>
      <c r="I63" s="6">
        <v>30603500</v>
      </c>
      <c r="J63" s="6" t="s">
        <v>97</v>
      </c>
      <c r="K63" s="4">
        <f t="shared" si="0"/>
        <v>2</v>
      </c>
      <c r="L63" s="4">
        <f t="shared" si="1"/>
        <v>1</v>
      </c>
      <c r="M63" s="4">
        <f t="shared" si="3"/>
        <v>2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>
        <v>2</v>
      </c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6">
        <f t="shared" si="2"/>
        <v>0</v>
      </c>
    </row>
    <row r="64" spans="1:101">
      <c r="A64" s="22" t="s">
        <v>259</v>
      </c>
      <c r="B64" s="4" t="s">
        <v>493</v>
      </c>
      <c r="C64" s="4">
        <v>1</v>
      </c>
      <c r="D64" s="4"/>
      <c r="E64" s="4" t="s">
        <v>339</v>
      </c>
      <c r="F64" s="6" t="s">
        <v>98</v>
      </c>
      <c r="G64" s="6"/>
      <c r="H64" s="4"/>
      <c r="I64" s="17">
        <v>30023790</v>
      </c>
      <c r="J64" s="7" t="s">
        <v>261</v>
      </c>
      <c r="K64" s="4">
        <f t="shared" si="0"/>
        <v>1</v>
      </c>
      <c r="L64" s="4">
        <f t="shared" si="1"/>
        <v>1</v>
      </c>
      <c r="M64" s="4">
        <f t="shared" si="3"/>
        <v>1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9">
        <v>1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6">
        <f t="shared" si="2"/>
        <v>0</v>
      </c>
    </row>
    <row r="65" spans="1:101">
      <c r="A65" s="22" t="s">
        <v>265</v>
      </c>
      <c r="B65" s="4" t="s">
        <v>493</v>
      </c>
      <c r="C65" s="4">
        <v>1</v>
      </c>
      <c r="D65" s="4"/>
      <c r="E65" s="4" t="s">
        <v>339</v>
      </c>
      <c r="F65" s="6" t="s">
        <v>92</v>
      </c>
      <c r="G65" s="6"/>
      <c r="H65" s="4"/>
      <c r="I65" s="6"/>
      <c r="J65" s="6"/>
      <c r="K65" s="4">
        <f t="shared" ref="K65:K127" si="4">SUM(N65:CU65)</f>
        <v>7</v>
      </c>
      <c r="L65" s="4">
        <f t="shared" ref="L65:L127" si="5">COUNTA(N65:CU65)</f>
        <v>5</v>
      </c>
      <c r="M65" s="4">
        <f t="shared" si="3"/>
        <v>4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9" t="s">
        <v>562</v>
      </c>
      <c r="AW65" s="4"/>
      <c r="AX65" s="4">
        <v>1</v>
      </c>
      <c r="AY65" s="4">
        <v>1</v>
      </c>
      <c r="AZ65" s="4">
        <v>1</v>
      </c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>
        <v>4</v>
      </c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6">
        <f t="shared" ref="CV65:CV127" si="6">SUM(CE65:CU65)</f>
        <v>0</v>
      </c>
      <c r="CW65" t="s">
        <v>726</v>
      </c>
    </row>
    <row r="66" spans="1:101">
      <c r="A66" s="22" t="s">
        <v>479</v>
      </c>
      <c r="B66" s="4" t="s">
        <v>493</v>
      </c>
      <c r="C66" s="4">
        <v>1</v>
      </c>
      <c r="D66" s="4"/>
      <c r="E66" s="4" t="s">
        <v>339</v>
      </c>
      <c r="F66" s="6" t="s">
        <v>99</v>
      </c>
      <c r="G66" s="6">
        <v>30043980</v>
      </c>
      <c r="H66" s="6" t="s">
        <v>513</v>
      </c>
      <c r="I66" s="6"/>
      <c r="J66" s="6"/>
      <c r="K66" s="4">
        <f t="shared" si="4"/>
        <v>2</v>
      </c>
      <c r="L66" s="4">
        <f t="shared" si="5"/>
        <v>2</v>
      </c>
      <c r="M66" s="4">
        <f t="shared" ref="M66:M130" si="7">MAX(N66:CU66)</f>
        <v>1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>
        <v>1</v>
      </c>
      <c r="BI66" s="4"/>
      <c r="BJ66" s="4"/>
      <c r="BK66" s="4"/>
      <c r="BL66" s="4"/>
      <c r="BM66" s="4"/>
      <c r="BN66" s="4">
        <v>1</v>
      </c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6">
        <f t="shared" si="6"/>
        <v>0</v>
      </c>
    </row>
    <row r="67" spans="1:101">
      <c r="A67" s="22" t="s">
        <v>480</v>
      </c>
      <c r="B67" s="4" t="s">
        <v>493</v>
      </c>
      <c r="C67" s="4">
        <v>1</v>
      </c>
      <c r="D67" s="4"/>
      <c r="E67" s="4" t="s">
        <v>339</v>
      </c>
      <c r="F67" s="6" t="s">
        <v>98</v>
      </c>
      <c r="G67" s="6"/>
      <c r="H67" s="4"/>
      <c r="I67" s="7">
        <v>30023190</v>
      </c>
      <c r="J67" s="7" t="s">
        <v>5</v>
      </c>
      <c r="K67" s="4">
        <f t="shared" si="4"/>
        <v>5</v>
      </c>
      <c r="L67" s="4">
        <f t="shared" si="5"/>
        <v>5</v>
      </c>
      <c r="M67" s="4">
        <f t="shared" si="7"/>
        <v>2</v>
      </c>
      <c r="N67" s="4"/>
      <c r="O67" s="4"/>
      <c r="P67" s="4"/>
      <c r="Q67" s="4"/>
      <c r="R67" s="4"/>
      <c r="S67" s="4"/>
      <c r="T67" s="4">
        <v>1</v>
      </c>
      <c r="U67" s="4"/>
      <c r="V67" s="4">
        <v>1</v>
      </c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29">
        <v>2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>
        <v>1</v>
      </c>
      <c r="BS67" s="4"/>
      <c r="BT67" s="4"/>
      <c r="BU67" s="4"/>
      <c r="BV67" s="4"/>
      <c r="BW67" s="4"/>
      <c r="BX67" s="4"/>
      <c r="BY67" s="4"/>
      <c r="BZ67" s="4"/>
      <c r="CA67" s="4" t="s">
        <v>563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6">
        <f t="shared" si="6"/>
        <v>0</v>
      </c>
      <c r="CW67" t="s">
        <v>727</v>
      </c>
    </row>
    <row r="68" spans="1:101">
      <c r="A68" s="22" t="s">
        <v>480</v>
      </c>
      <c r="B68" s="4" t="s">
        <v>493</v>
      </c>
      <c r="C68" s="4">
        <v>1</v>
      </c>
      <c r="D68" s="4"/>
      <c r="E68" s="4" t="s">
        <v>339</v>
      </c>
      <c r="F68" s="6" t="s">
        <v>92</v>
      </c>
      <c r="G68" s="6"/>
      <c r="H68" s="4"/>
      <c r="I68" s="7">
        <v>30023190</v>
      </c>
      <c r="J68" s="7" t="s">
        <v>5</v>
      </c>
      <c r="K68" s="4">
        <f t="shared" si="4"/>
        <v>0</v>
      </c>
      <c r="L68" s="4">
        <f t="shared" si="5"/>
        <v>1</v>
      </c>
      <c r="M68" s="4">
        <f t="shared" si="7"/>
        <v>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 t="s">
        <v>562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6">
        <f t="shared" si="6"/>
        <v>0</v>
      </c>
      <c r="CW68" t="s">
        <v>728</v>
      </c>
    </row>
    <row r="69" spans="1:101">
      <c r="A69" s="22" t="s">
        <v>488</v>
      </c>
      <c r="B69" s="4"/>
      <c r="C69" s="4">
        <v>1</v>
      </c>
      <c r="D69" s="4"/>
      <c r="E69" s="4" t="s">
        <v>339</v>
      </c>
      <c r="F69" s="6" t="s">
        <v>98</v>
      </c>
      <c r="G69" s="6"/>
      <c r="H69" s="4"/>
      <c r="I69" s="6" t="s">
        <v>331</v>
      </c>
      <c r="J69" s="6" t="s">
        <v>98</v>
      </c>
      <c r="K69" s="4">
        <f t="shared" si="4"/>
        <v>12</v>
      </c>
      <c r="L69" s="4">
        <f t="shared" si="5"/>
        <v>2</v>
      </c>
      <c r="M69" s="4">
        <f t="shared" si="7"/>
        <v>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>
        <v>6</v>
      </c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6</v>
      </c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6">
        <f t="shared" si="6"/>
        <v>0</v>
      </c>
    </row>
    <row r="70" spans="1:101">
      <c r="A70" s="22" t="s">
        <v>294</v>
      </c>
      <c r="B70" s="4" t="s">
        <v>493</v>
      </c>
      <c r="C70" s="4">
        <v>1</v>
      </c>
      <c r="D70" s="4"/>
      <c r="E70" s="4" t="s">
        <v>339</v>
      </c>
      <c r="F70" s="6" t="s">
        <v>98</v>
      </c>
      <c r="G70" s="6"/>
      <c r="H70" s="4">
        <v>3512</v>
      </c>
      <c r="I70" s="6">
        <v>30020990</v>
      </c>
      <c r="J70" s="6" t="s">
        <v>91</v>
      </c>
      <c r="K70" s="4">
        <f t="shared" si="4"/>
        <v>2</v>
      </c>
      <c r="L70" s="4">
        <f t="shared" si="5"/>
        <v>1</v>
      </c>
      <c r="M70" s="4">
        <f t="shared" si="7"/>
        <v>2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>
        <v>2</v>
      </c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6">
        <f t="shared" si="6"/>
        <v>0</v>
      </c>
    </row>
    <row r="71" spans="1:101">
      <c r="A71" s="22" t="s">
        <v>387</v>
      </c>
      <c r="B71" s="4" t="s">
        <v>493</v>
      </c>
      <c r="C71" s="4">
        <v>1</v>
      </c>
      <c r="D71" s="4"/>
      <c r="E71" s="4" t="s">
        <v>339</v>
      </c>
      <c r="F71" s="6" t="s">
        <v>98</v>
      </c>
      <c r="G71" s="6"/>
      <c r="H71" s="4"/>
      <c r="I71" s="6">
        <v>30641980</v>
      </c>
      <c r="J71" s="6" t="s">
        <v>101</v>
      </c>
      <c r="K71" s="4">
        <f t="shared" si="4"/>
        <v>4</v>
      </c>
      <c r="L71" s="4">
        <f t="shared" si="5"/>
        <v>1</v>
      </c>
      <c r="M71" s="4">
        <f t="shared" si="7"/>
        <v>4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>
        <v>4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6">
        <f t="shared" si="6"/>
        <v>0</v>
      </c>
    </row>
    <row r="72" spans="1:101">
      <c r="A72" s="22" t="s">
        <v>384</v>
      </c>
      <c r="B72" s="4"/>
      <c r="C72" s="4">
        <v>1</v>
      </c>
      <c r="D72" s="4"/>
      <c r="E72" s="4" t="s">
        <v>339</v>
      </c>
      <c r="F72" s="6" t="s">
        <v>98</v>
      </c>
      <c r="G72" s="6"/>
      <c r="H72" s="4"/>
      <c r="I72" s="6"/>
      <c r="J72" s="6" t="s">
        <v>98</v>
      </c>
      <c r="K72" s="4">
        <f t="shared" si="4"/>
        <v>6</v>
      </c>
      <c r="L72" s="4">
        <f t="shared" si="5"/>
        <v>3</v>
      </c>
      <c r="M72" s="4">
        <f t="shared" si="7"/>
        <v>2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>
        <v>2</v>
      </c>
      <c r="AM72" s="4">
        <v>2</v>
      </c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6">
        <f t="shared" si="6"/>
        <v>0</v>
      </c>
    </row>
    <row r="73" spans="1:101">
      <c r="A73" s="22" t="s">
        <v>381</v>
      </c>
      <c r="B73" s="4" t="s">
        <v>493</v>
      </c>
      <c r="C73" s="4">
        <v>1</v>
      </c>
      <c r="D73" s="4"/>
      <c r="E73" s="4" t="s">
        <v>339</v>
      </c>
      <c r="F73" s="6" t="s">
        <v>98</v>
      </c>
      <c r="G73" s="6">
        <v>30245193</v>
      </c>
      <c r="H73" s="4">
        <v>4796</v>
      </c>
      <c r="I73" s="6"/>
      <c r="J73" s="6"/>
      <c r="K73" s="4">
        <f t="shared" si="4"/>
        <v>2</v>
      </c>
      <c r="L73" s="4">
        <f t="shared" si="5"/>
        <v>2</v>
      </c>
      <c r="M73" s="4">
        <f t="shared" si="7"/>
        <v>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>
        <v>1</v>
      </c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>
        <v>1</v>
      </c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6">
        <f t="shared" si="6"/>
        <v>0</v>
      </c>
    </row>
    <row r="74" spans="1:101">
      <c r="A74" s="22" t="s">
        <v>386</v>
      </c>
      <c r="B74" s="4" t="s">
        <v>493</v>
      </c>
      <c r="C74" s="4">
        <v>1</v>
      </c>
      <c r="D74" s="4"/>
      <c r="E74" s="4" t="s">
        <v>339</v>
      </c>
      <c r="F74" s="6" t="s">
        <v>98</v>
      </c>
      <c r="G74" s="6"/>
      <c r="H74" s="4"/>
      <c r="I74" s="6">
        <v>30239050</v>
      </c>
      <c r="J74" s="6" t="s">
        <v>99</v>
      </c>
      <c r="K74" s="4">
        <f t="shared" si="4"/>
        <v>1</v>
      </c>
      <c r="L74" s="4">
        <f t="shared" si="5"/>
        <v>1</v>
      </c>
      <c r="M74" s="4">
        <f t="shared" si="7"/>
        <v>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>
        <v>1</v>
      </c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6">
        <f t="shared" si="6"/>
        <v>0</v>
      </c>
    </row>
    <row r="75" spans="1:101">
      <c r="A75" s="22" t="s">
        <v>766</v>
      </c>
      <c r="B75" s="4" t="s">
        <v>493</v>
      </c>
      <c r="C75" s="4">
        <v>1</v>
      </c>
      <c r="D75" s="4"/>
      <c r="E75" s="4" t="s">
        <v>339</v>
      </c>
      <c r="F75" s="6" t="s">
        <v>98</v>
      </c>
      <c r="G75" s="6"/>
      <c r="H75" s="4"/>
      <c r="I75" s="6" t="s">
        <v>314</v>
      </c>
      <c r="J75" s="6" t="s">
        <v>119</v>
      </c>
      <c r="K75" s="4">
        <f t="shared" si="4"/>
        <v>2</v>
      </c>
      <c r="L75" s="4">
        <f t="shared" si="5"/>
        <v>2</v>
      </c>
      <c r="M75" s="4">
        <f t="shared" si="7"/>
        <v>1</v>
      </c>
      <c r="N75" s="4"/>
      <c r="O75" s="4"/>
      <c r="P75" s="4"/>
      <c r="Q75" s="4"/>
      <c r="R75" s="4">
        <v>1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>
        <v>1</v>
      </c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6">
        <f t="shared" si="6"/>
        <v>0</v>
      </c>
    </row>
    <row r="76" spans="1:101">
      <c r="A76" s="22" t="s">
        <v>301</v>
      </c>
      <c r="B76" s="4" t="s">
        <v>493</v>
      </c>
      <c r="C76" s="4">
        <v>1</v>
      </c>
      <c r="D76" s="4"/>
      <c r="E76" s="4" t="s">
        <v>339</v>
      </c>
      <c r="F76" s="6" t="s">
        <v>98</v>
      </c>
      <c r="G76" s="6"/>
      <c r="H76" s="4"/>
      <c r="I76" s="6">
        <v>30022250</v>
      </c>
      <c r="J76" s="6" t="s">
        <v>119</v>
      </c>
      <c r="K76" s="4">
        <f t="shared" si="4"/>
        <v>3</v>
      </c>
      <c r="L76" s="4">
        <f t="shared" si="5"/>
        <v>3</v>
      </c>
      <c r="M76" s="4">
        <f t="shared" si="7"/>
        <v>1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>
        <v>1</v>
      </c>
      <c r="AY76" s="4"/>
      <c r="AZ76" s="4">
        <v>1</v>
      </c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>
        <v>1</v>
      </c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6">
        <f t="shared" si="6"/>
        <v>0</v>
      </c>
    </row>
    <row r="77" spans="1:101">
      <c r="A77" s="22" t="s">
        <v>385</v>
      </c>
      <c r="B77" s="4"/>
      <c r="C77" s="4">
        <v>3</v>
      </c>
      <c r="D77" s="4">
        <v>1</v>
      </c>
      <c r="E77" s="4" t="s">
        <v>339</v>
      </c>
      <c r="F77" s="6" t="s">
        <v>98</v>
      </c>
      <c r="G77" s="6"/>
      <c r="H77" s="4"/>
      <c r="I77" s="6" t="s">
        <v>331</v>
      </c>
      <c r="J77" s="6" t="s">
        <v>261</v>
      </c>
      <c r="K77" s="4">
        <f t="shared" si="4"/>
        <v>2</v>
      </c>
      <c r="L77" s="4">
        <f t="shared" si="5"/>
        <v>2</v>
      </c>
      <c r="M77" s="4">
        <f t="shared" si="7"/>
        <v>1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>
        <v>1</v>
      </c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1</v>
      </c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6">
        <f t="shared" si="6"/>
        <v>0</v>
      </c>
    </row>
    <row r="78" spans="1:101">
      <c r="A78" s="22" t="s">
        <v>325</v>
      </c>
      <c r="B78" s="4" t="s">
        <v>493</v>
      </c>
      <c r="C78" s="4">
        <v>2</v>
      </c>
      <c r="D78" s="4"/>
      <c r="E78" s="4" t="s">
        <v>339</v>
      </c>
      <c r="F78" s="6" t="s">
        <v>98</v>
      </c>
      <c r="G78" s="6"/>
      <c r="H78" s="4"/>
      <c r="I78" s="6">
        <v>30609712</v>
      </c>
      <c r="J78" s="6" t="s">
        <v>268</v>
      </c>
      <c r="K78" s="4">
        <f t="shared" si="4"/>
        <v>2</v>
      </c>
      <c r="L78" s="4">
        <f t="shared" si="5"/>
        <v>2</v>
      </c>
      <c r="M78" s="4">
        <f t="shared" si="7"/>
        <v>1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v>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>
        <v>1</v>
      </c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6">
        <f t="shared" si="6"/>
        <v>0</v>
      </c>
    </row>
    <row r="79" spans="1:101">
      <c r="A79" s="22" t="s">
        <v>324</v>
      </c>
      <c r="B79" s="4" t="s">
        <v>493</v>
      </c>
      <c r="C79" s="4">
        <v>1</v>
      </c>
      <c r="D79" s="4"/>
      <c r="E79" s="4" t="s">
        <v>339</v>
      </c>
      <c r="F79" s="6" t="s">
        <v>98</v>
      </c>
      <c r="G79" s="6"/>
      <c r="H79" s="4"/>
      <c r="I79" s="6">
        <v>30620258</v>
      </c>
      <c r="J79" s="6" t="s">
        <v>268</v>
      </c>
      <c r="K79" s="4">
        <f t="shared" si="4"/>
        <v>2</v>
      </c>
      <c r="L79" s="4">
        <f t="shared" si="5"/>
        <v>2</v>
      </c>
      <c r="M79" s="4">
        <f t="shared" si="7"/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>
        <v>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>
        <v>1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6">
        <f t="shared" si="6"/>
        <v>0</v>
      </c>
    </row>
    <row r="80" spans="1:101">
      <c r="A80" s="22" t="s">
        <v>426</v>
      </c>
      <c r="B80" s="4" t="s">
        <v>493</v>
      </c>
      <c r="C80" s="4">
        <v>1</v>
      </c>
      <c r="D80" s="4"/>
      <c r="E80" s="4" t="s">
        <v>339</v>
      </c>
      <c r="F80" s="6" t="s">
        <v>5</v>
      </c>
      <c r="G80" s="6">
        <v>30024000</v>
      </c>
      <c r="H80" s="4" t="s">
        <v>513</v>
      </c>
      <c r="I80" s="6"/>
      <c r="J80" s="6"/>
      <c r="K80" s="4">
        <f t="shared" si="4"/>
        <v>6</v>
      </c>
      <c r="L80" s="4">
        <f t="shared" si="5"/>
        <v>2</v>
      </c>
      <c r="M80" s="4">
        <f t="shared" si="7"/>
        <v>3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>
        <v>3</v>
      </c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>
        <v>3</v>
      </c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6">
        <f t="shared" si="6"/>
        <v>0</v>
      </c>
    </row>
    <row r="81" spans="1:100">
      <c r="A81" s="22" t="s">
        <v>351</v>
      </c>
      <c r="B81" s="4" t="s">
        <v>493</v>
      </c>
      <c r="C81" s="4">
        <v>1</v>
      </c>
      <c r="D81" s="4"/>
      <c r="E81" s="4" t="s">
        <v>373</v>
      </c>
      <c r="F81" s="6" t="s">
        <v>98</v>
      </c>
      <c r="G81" s="6"/>
      <c r="H81" s="4"/>
      <c r="I81" s="6">
        <v>30064180</v>
      </c>
      <c r="J81" s="6" t="s">
        <v>119</v>
      </c>
      <c r="K81" s="4">
        <f t="shared" si="4"/>
        <v>4</v>
      </c>
      <c r="L81" s="4">
        <f t="shared" si="5"/>
        <v>2</v>
      </c>
      <c r="M81" s="4">
        <f t="shared" si="7"/>
        <v>2</v>
      </c>
      <c r="N81" s="4"/>
      <c r="O81" s="4"/>
      <c r="P81" s="4"/>
      <c r="Q81" s="4"/>
      <c r="R81" s="4">
        <v>2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>
        <v>2</v>
      </c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6">
        <f t="shared" si="6"/>
        <v>0</v>
      </c>
    </row>
    <row r="82" spans="1:100">
      <c r="A82" s="22" t="s">
        <v>372</v>
      </c>
      <c r="B82" s="4" t="s">
        <v>493</v>
      </c>
      <c r="C82" s="4">
        <v>1</v>
      </c>
      <c r="D82" s="4"/>
      <c r="E82" s="4" t="s">
        <v>373</v>
      </c>
      <c r="F82" s="6" t="s">
        <v>98</v>
      </c>
      <c r="G82" s="6"/>
      <c r="H82" s="4"/>
      <c r="I82" s="6">
        <v>30031060</v>
      </c>
      <c r="J82" s="6" t="s">
        <v>119</v>
      </c>
      <c r="K82" s="4">
        <f t="shared" si="4"/>
        <v>5</v>
      </c>
      <c r="L82" s="4">
        <f t="shared" si="5"/>
        <v>3</v>
      </c>
      <c r="M82" s="4">
        <f t="shared" si="7"/>
        <v>2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>
        <v>2</v>
      </c>
      <c r="AP82" s="4">
        <v>1</v>
      </c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v>2</v>
      </c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6">
        <f t="shared" si="6"/>
        <v>0</v>
      </c>
    </row>
    <row r="83" spans="1:100">
      <c r="A83" s="22" t="s">
        <v>550</v>
      </c>
      <c r="B83" s="4" t="s">
        <v>493</v>
      </c>
      <c r="C83" s="4">
        <v>1</v>
      </c>
      <c r="D83" s="4"/>
      <c r="E83" s="4" t="s">
        <v>373</v>
      </c>
      <c r="F83" s="6" t="s">
        <v>98</v>
      </c>
      <c r="G83" s="6">
        <v>30030000</v>
      </c>
      <c r="H83" s="4">
        <v>70804</v>
      </c>
      <c r="I83" s="6">
        <v>30201130</v>
      </c>
      <c r="J83" s="6" t="s">
        <v>467</v>
      </c>
      <c r="K83" s="4">
        <f t="shared" si="4"/>
        <v>6</v>
      </c>
      <c r="L83" s="4">
        <f t="shared" si="5"/>
        <v>3</v>
      </c>
      <c r="M83" s="4">
        <f t="shared" si="7"/>
        <v>2</v>
      </c>
      <c r="N83" s="4"/>
      <c r="O83" s="4"/>
      <c r="P83" s="4"/>
      <c r="Q83" s="4"/>
      <c r="R83" s="4">
        <v>2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>
        <v>2</v>
      </c>
      <c r="BP83" s="4"/>
      <c r="BQ83" s="4"/>
      <c r="BR83" s="4">
        <v>2</v>
      </c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6">
        <f t="shared" si="6"/>
        <v>0</v>
      </c>
    </row>
    <row r="84" spans="1:100">
      <c r="A84" s="22" t="s">
        <v>664</v>
      </c>
      <c r="B84" s="4" t="s">
        <v>493</v>
      </c>
      <c r="C84" s="4">
        <v>3</v>
      </c>
      <c r="D84" s="4"/>
      <c r="E84" s="4" t="s">
        <v>373</v>
      </c>
      <c r="F84" s="6" t="s">
        <v>98</v>
      </c>
      <c r="G84" s="6"/>
      <c r="H84" s="4"/>
      <c r="I84" s="6">
        <v>30600130</v>
      </c>
      <c r="J84" s="6" t="s">
        <v>119</v>
      </c>
      <c r="K84" s="4">
        <f t="shared" si="4"/>
        <v>1</v>
      </c>
      <c r="L84" s="4">
        <f t="shared" si="5"/>
        <v>1</v>
      </c>
      <c r="M84" s="4">
        <f t="shared" si="7"/>
        <v>1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>
        <v>1</v>
      </c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6">
        <f t="shared" si="6"/>
        <v>0</v>
      </c>
    </row>
    <row r="85" spans="1:100">
      <c r="A85" s="22" t="s">
        <v>280</v>
      </c>
      <c r="B85" s="4" t="s">
        <v>493</v>
      </c>
      <c r="C85" s="4">
        <v>2</v>
      </c>
      <c r="D85" s="4">
        <v>1</v>
      </c>
      <c r="E85" s="4" t="s">
        <v>461</v>
      </c>
      <c r="F85" s="6" t="s">
        <v>281</v>
      </c>
      <c r="G85" s="6">
        <v>30650790</v>
      </c>
      <c r="H85" s="4" t="s">
        <v>513</v>
      </c>
      <c r="I85" s="6"/>
      <c r="J85" s="6"/>
      <c r="K85" s="4">
        <f t="shared" si="4"/>
        <v>4</v>
      </c>
      <c r="L85" s="4">
        <f t="shared" si="5"/>
        <v>4</v>
      </c>
      <c r="M85" s="4">
        <f t="shared" si="7"/>
        <v>1</v>
      </c>
      <c r="N85" s="4"/>
      <c r="O85" s="4"/>
      <c r="P85" s="4"/>
      <c r="Q85" s="4"/>
      <c r="R85" s="4"/>
      <c r="S85" s="4"/>
      <c r="T85" s="4"/>
      <c r="U85" s="4"/>
      <c r="V85" s="4"/>
      <c r="W85" s="4">
        <v>1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>
        <v>1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>
        <v>1</v>
      </c>
      <c r="BT85" s="4"/>
      <c r="BU85" s="4"/>
      <c r="BV85" s="4"/>
      <c r="BW85" s="4">
        <v>1</v>
      </c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6">
        <f t="shared" si="6"/>
        <v>0</v>
      </c>
    </row>
    <row r="86" spans="1:100">
      <c r="A86" s="22" t="s">
        <v>422</v>
      </c>
      <c r="B86" s="4" t="s">
        <v>493</v>
      </c>
      <c r="C86" s="4">
        <v>1</v>
      </c>
      <c r="D86" s="4"/>
      <c r="E86" s="4" t="s">
        <v>423</v>
      </c>
      <c r="F86" s="6" t="s">
        <v>98</v>
      </c>
      <c r="G86" s="6">
        <v>30801230</v>
      </c>
      <c r="H86" s="4" t="s">
        <v>514</v>
      </c>
      <c r="I86" s="6"/>
      <c r="J86" s="6"/>
      <c r="K86" s="4">
        <f t="shared" si="4"/>
        <v>2</v>
      </c>
      <c r="L86" s="4">
        <f t="shared" si="5"/>
        <v>2</v>
      </c>
      <c r="M86" s="4">
        <f t="shared" si="7"/>
        <v>1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>
        <v>1</v>
      </c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>
        <v>1</v>
      </c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6">
        <f t="shared" si="6"/>
        <v>0</v>
      </c>
    </row>
    <row r="87" spans="1:100">
      <c r="A87" s="22" t="s">
        <v>777</v>
      </c>
      <c r="B87" s="4"/>
      <c r="C87" s="4">
        <v>2</v>
      </c>
      <c r="D87" s="4"/>
      <c r="E87" s="4" t="s">
        <v>433</v>
      </c>
      <c r="F87" s="6" t="s">
        <v>98</v>
      </c>
      <c r="G87" s="6"/>
      <c r="H87" s="4"/>
      <c r="I87" s="6" t="s">
        <v>366</v>
      </c>
      <c r="J87" s="6"/>
      <c r="K87" s="4">
        <f t="shared" si="4"/>
        <v>5</v>
      </c>
      <c r="L87" s="4">
        <f t="shared" si="5"/>
        <v>5</v>
      </c>
      <c r="M87" s="4">
        <f t="shared" si="7"/>
        <v>1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>
        <v>1</v>
      </c>
      <c r="AA87" s="4"/>
      <c r="AB87" s="4">
        <v>1</v>
      </c>
      <c r="AC87" s="4"/>
      <c r="AD87" s="4"/>
      <c r="AE87" s="4"/>
      <c r="AF87" s="4"/>
      <c r="AG87" s="4"/>
      <c r="AH87" s="4"/>
      <c r="AI87" s="4">
        <v>1</v>
      </c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>
        <v>1</v>
      </c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>
        <v>1</v>
      </c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6">
        <f t="shared" si="6"/>
        <v>0</v>
      </c>
    </row>
    <row r="88" spans="1:100">
      <c r="A88" s="22" t="s">
        <v>458</v>
      </c>
      <c r="B88" s="4" t="s">
        <v>493</v>
      </c>
      <c r="C88" s="4">
        <v>1</v>
      </c>
      <c r="D88" s="4"/>
      <c r="E88" s="4" t="s">
        <v>352</v>
      </c>
      <c r="F88" s="6" t="s">
        <v>262</v>
      </c>
      <c r="G88" s="7">
        <v>30036400</v>
      </c>
      <c r="H88" s="7" t="s">
        <v>525</v>
      </c>
      <c r="I88" s="6" t="s">
        <v>457</v>
      </c>
      <c r="J88" s="6" t="s">
        <v>262</v>
      </c>
      <c r="K88" s="4">
        <f t="shared" si="4"/>
        <v>0</v>
      </c>
      <c r="L88" s="4">
        <f t="shared" si="5"/>
        <v>1</v>
      </c>
      <c r="M88" s="4">
        <f t="shared" si="7"/>
        <v>0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 t="s">
        <v>563</v>
      </c>
      <c r="AU88" s="4"/>
      <c r="AV88" s="29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6">
        <f t="shared" si="6"/>
        <v>0</v>
      </c>
    </row>
    <row r="89" spans="1:100">
      <c r="A89" s="22" t="s">
        <v>458</v>
      </c>
      <c r="B89" s="4" t="s">
        <v>493</v>
      </c>
      <c r="C89" s="4">
        <v>1</v>
      </c>
      <c r="D89" s="4"/>
      <c r="E89" s="4" t="s">
        <v>352</v>
      </c>
      <c r="F89" s="6" t="s">
        <v>261</v>
      </c>
      <c r="G89" s="6"/>
      <c r="H89" s="4"/>
      <c r="I89" s="6" t="s">
        <v>457</v>
      </c>
      <c r="J89" s="6" t="s">
        <v>91</v>
      </c>
      <c r="K89" s="4">
        <f t="shared" si="4"/>
        <v>1</v>
      </c>
      <c r="L89" s="4">
        <f t="shared" si="5"/>
        <v>1</v>
      </c>
      <c r="M89" s="4">
        <f t="shared" si="7"/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>
        <v>1</v>
      </c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6">
        <f t="shared" si="6"/>
        <v>0</v>
      </c>
    </row>
    <row r="90" spans="1:100">
      <c r="A90" s="22" t="s">
        <v>354</v>
      </c>
      <c r="B90" s="4" t="s">
        <v>493</v>
      </c>
      <c r="C90" s="4">
        <v>3</v>
      </c>
      <c r="D90" s="4">
        <v>1</v>
      </c>
      <c r="E90" s="4" t="s">
        <v>352</v>
      </c>
      <c r="F90" s="6" t="s">
        <v>571</v>
      </c>
      <c r="G90" s="6"/>
      <c r="H90" s="4"/>
      <c r="I90" s="18">
        <v>30650210</v>
      </c>
      <c r="J90" s="6" t="s">
        <v>5</v>
      </c>
      <c r="K90" s="4">
        <f t="shared" si="4"/>
        <v>1</v>
      </c>
      <c r="L90" s="4">
        <f t="shared" si="5"/>
        <v>1</v>
      </c>
      <c r="M90" s="4">
        <f t="shared" si="7"/>
        <v>1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>
        <v>1</v>
      </c>
      <c r="AU90" s="4"/>
      <c r="AV90" s="29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6">
        <f t="shared" si="6"/>
        <v>0</v>
      </c>
    </row>
    <row r="91" spans="1:100">
      <c r="A91" s="22" t="s">
        <v>355</v>
      </c>
      <c r="B91" s="4" t="s">
        <v>493</v>
      </c>
      <c r="C91" s="4">
        <v>2</v>
      </c>
      <c r="D91" s="4"/>
      <c r="E91" s="4" t="s">
        <v>352</v>
      </c>
      <c r="F91" s="6" t="s">
        <v>98</v>
      </c>
      <c r="G91" s="6"/>
      <c r="H91" s="4"/>
      <c r="I91" s="6">
        <v>30612300</v>
      </c>
      <c r="J91" s="6" t="s">
        <v>99</v>
      </c>
      <c r="K91" s="4">
        <f t="shared" si="4"/>
        <v>1</v>
      </c>
      <c r="L91" s="4">
        <f t="shared" si="5"/>
        <v>1</v>
      </c>
      <c r="M91" s="4">
        <f t="shared" si="7"/>
        <v>1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>
        <v>1</v>
      </c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6">
        <f t="shared" si="6"/>
        <v>0</v>
      </c>
    </row>
    <row r="92" spans="1:100">
      <c r="A92" s="22" t="s">
        <v>434</v>
      </c>
      <c r="B92" s="4" t="s">
        <v>493</v>
      </c>
      <c r="C92" s="44">
        <v>1</v>
      </c>
      <c r="D92" s="4"/>
      <c r="E92" s="4" t="s">
        <v>352</v>
      </c>
      <c r="F92" s="6" t="s">
        <v>98</v>
      </c>
      <c r="G92" s="6"/>
      <c r="H92" s="44"/>
      <c r="I92" s="6">
        <v>30023610</v>
      </c>
      <c r="J92" s="6" t="s">
        <v>261</v>
      </c>
      <c r="K92" s="4">
        <f t="shared" si="4"/>
        <v>3</v>
      </c>
      <c r="L92" s="4">
        <f t="shared" si="5"/>
        <v>4</v>
      </c>
      <c r="M92" s="4">
        <f t="shared" si="7"/>
        <v>1</v>
      </c>
      <c r="N92" s="4"/>
      <c r="O92" s="4"/>
      <c r="P92" s="4"/>
      <c r="Q92" s="4"/>
      <c r="R92" s="4"/>
      <c r="S92" s="4">
        <v>1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>
        <v>1</v>
      </c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 t="s">
        <v>563</v>
      </c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>
        <v>1</v>
      </c>
      <c r="CV92" s="46">
        <f t="shared" si="6"/>
        <v>1</v>
      </c>
    </row>
    <row r="93" spans="1:100">
      <c r="A93" s="22" t="s">
        <v>787</v>
      </c>
      <c r="B93" s="4" t="s">
        <v>493</v>
      </c>
      <c r="C93" s="44">
        <v>1</v>
      </c>
      <c r="D93" s="4"/>
      <c r="E93" s="4" t="s">
        <v>352</v>
      </c>
      <c r="F93" s="6" t="s">
        <v>334</v>
      </c>
      <c r="G93" s="6"/>
      <c r="H93" s="44"/>
      <c r="I93" s="6">
        <v>30023640</v>
      </c>
      <c r="J93" s="6" t="s">
        <v>122</v>
      </c>
      <c r="K93" s="4">
        <f t="shared" si="4"/>
        <v>3</v>
      </c>
      <c r="L93" s="4">
        <f t="shared" si="5"/>
        <v>4</v>
      </c>
      <c r="M93" s="4">
        <f t="shared" si="7"/>
        <v>1</v>
      </c>
      <c r="N93" s="4"/>
      <c r="O93" s="4"/>
      <c r="P93" s="4"/>
      <c r="Q93" s="4"/>
      <c r="R93" s="4"/>
      <c r="S93" s="4">
        <v>1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>
        <v>1</v>
      </c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 t="s">
        <v>563</v>
      </c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>
        <v>1</v>
      </c>
      <c r="CV93" s="46">
        <f t="shared" si="6"/>
        <v>1</v>
      </c>
    </row>
    <row r="94" spans="1:100">
      <c r="A94" s="45" t="s">
        <v>356</v>
      </c>
      <c r="B94" s="46" t="s">
        <v>493</v>
      </c>
      <c r="C94" s="4">
        <v>1</v>
      </c>
      <c r="D94" s="4"/>
      <c r="E94" s="46" t="s">
        <v>352</v>
      </c>
      <c r="F94" s="41" t="s">
        <v>278</v>
      </c>
      <c r="G94" s="41">
        <v>30651540</v>
      </c>
      <c r="H94" s="4">
        <v>3550</v>
      </c>
      <c r="I94" s="6"/>
      <c r="J94" s="6"/>
      <c r="K94" s="4">
        <f t="shared" si="4"/>
        <v>2</v>
      </c>
      <c r="L94" s="4">
        <f t="shared" si="5"/>
        <v>1</v>
      </c>
      <c r="M94" s="4">
        <f t="shared" si="7"/>
        <v>2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>
        <v>2</v>
      </c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6">
        <f t="shared" si="6"/>
        <v>0</v>
      </c>
    </row>
    <row r="95" spans="1:100">
      <c r="A95" s="22" t="s">
        <v>290</v>
      </c>
      <c r="B95" s="4" t="s">
        <v>493</v>
      </c>
      <c r="C95" s="44">
        <v>3</v>
      </c>
      <c r="D95" s="4">
        <v>1</v>
      </c>
      <c r="E95" s="4" t="s">
        <v>352</v>
      </c>
      <c r="F95" s="6" t="s">
        <v>334</v>
      </c>
      <c r="G95" s="6"/>
      <c r="H95" s="44"/>
      <c r="I95" s="6">
        <v>30651030</v>
      </c>
      <c r="J95" s="6" t="s">
        <v>5</v>
      </c>
      <c r="K95" s="4">
        <f t="shared" si="4"/>
        <v>3</v>
      </c>
      <c r="L95" s="4">
        <f t="shared" si="5"/>
        <v>4</v>
      </c>
      <c r="M95" s="4">
        <f t="shared" si="7"/>
        <v>1</v>
      </c>
      <c r="N95" s="4"/>
      <c r="O95" s="4"/>
      <c r="P95" s="4"/>
      <c r="Q95" s="4"/>
      <c r="R95" s="4"/>
      <c r="S95" s="4">
        <v>1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>
        <v>1</v>
      </c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 t="s">
        <v>563</v>
      </c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>
        <v>1</v>
      </c>
      <c r="CV95" s="46">
        <f t="shared" si="6"/>
        <v>1</v>
      </c>
    </row>
    <row r="96" spans="1:100">
      <c r="A96" s="45" t="s">
        <v>319</v>
      </c>
      <c r="B96" s="46"/>
      <c r="C96" s="4">
        <v>1</v>
      </c>
      <c r="D96" s="4"/>
      <c r="E96" s="46" t="s">
        <v>484</v>
      </c>
      <c r="F96" s="41" t="s">
        <v>98</v>
      </c>
      <c r="G96" s="41"/>
      <c r="H96" s="4"/>
      <c r="I96" s="6" t="s">
        <v>366</v>
      </c>
      <c r="J96" s="6"/>
      <c r="K96" s="4">
        <f t="shared" si="4"/>
        <v>4</v>
      </c>
      <c r="L96" s="4">
        <f t="shared" si="5"/>
        <v>4</v>
      </c>
      <c r="M96" s="4">
        <f t="shared" si="7"/>
        <v>1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>
        <v>1</v>
      </c>
      <c r="AA96" s="4"/>
      <c r="AB96" s="4">
        <v>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>
        <v>1</v>
      </c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>
        <v>1</v>
      </c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6">
        <f t="shared" si="6"/>
        <v>0</v>
      </c>
    </row>
    <row r="97" spans="1:100" ht="28.8">
      <c r="A97" s="22" t="s">
        <v>594</v>
      </c>
      <c r="B97" s="4" t="s">
        <v>493</v>
      </c>
      <c r="C97" s="4"/>
      <c r="D97" s="4"/>
      <c r="E97" s="4" t="s">
        <v>630</v>
      </c>
      <c r="F97" s="6"/>
      <c r="G97" s="6" t="s">
        <v>579</v>
      </c>
      <c r="H97" s="4" t="s">
        <v>595</v>
      </c>
      <c r="I97" s="6"/>
      <c r="J97" s="6"/>
      <c r="K97" s="4">
        <f t="shared" si="4"/>
        <v>19</v>
      </c>
      <c r="L97" s="4">
        <f t="shared" si="5"/>
        <v>14</v>
      </c>
      <c r="M97" s="4">
        <f t="shared" si="7"/>
        <v>3</v>
      </c>
      <c r="N97" s="4"/>
      <c r="O97" s="4"/>
      <c r="P97" s="4"/>
      <c r="Q97" s="4"/>
      <c r="R97" s="4"/>
      <c r="S97" s="4"/>
      <c r="T97" s="4"/>
      <c r="U97" s="4"/>
      <c r="V97" s="4"/>
      <c r="W97" s="4">
        <v>1</v>
      </c>
      <c r="X97" s="4"/>
      <c r="Y97" s="4">
        <v>1</v>
      </c>
      <c r="Z97" s="4">
        <v>1</v>
      </c>
      <c r="AA97" s="4"/>
      <c r="AB97" s="4">
        <v>3</v>
      </c>
      <c r="AC97" s="4"/>
      <c r="AD97" s="4"/>
      <c r="AE97" s="4"/>
      <c r="AF97" s="4"/>
      <c r="AG97" s="4"/>
      <c r="AH97" s="4"/>
      <c r="AI97" s="4"/>
      <c r="AJ97" s="4"/>
      <c r="AK97" s="4">
        <v>1</v>
      </c>
      <c r="AL97" s="4"/>
      <c r="AM97" s="4"/>
      <c r="AN97" s="4"/>
      <c r="AO97" s="4"/>
      <c r="AP97" s="4"/>
      <c r="AQ97" s="4"/>
      <c r="AR97" s="4"/>
      <c r="AS97" s="4"/>
      <c r="AT97" s="4"/>
      <c r="AU97" s="4">
        <v>2</v>
      </c>
      <c r="AV97" s="4"/>
      <c r="AW97" s="4"/>
      <c r="AX97" s="4"/>
      <c r="AY97" s="4"/>
      <c r="AZ97" s="4"/>
      <c r="BA97" s="4"/>
      <c r="BB97" s="4"/>
      <c r="BC97" s="4"/>
      <c r="BD97" s="4">
        <v>1</v>
      </c>
      <c r="BE97" s="4">
        <v>1</v>
      </c>
      <c r="BF97" s="4"/>
      <c r="BG97" s="4"/>
      <c r="BH97" s="4">
        <v>1</v>
      </c>
      <c r="BI97" s="4"/>
      <c r="BJ97" s="4"/>
      <c r="BK97" s="4"/>
      <c r="BL97" s="4"/>
      <c r="BM97" s="4"/>
      <c r="BN97" s="4"/>
      <c r="BO97" s="4">
        <v>1</v>
      </c>
      <c r="BP97" s="4">
        <v>1</v>
      </c>
      <c r="BQ97" s="4">
        <v>3</v>
      </c>
      <c r="BR97" s="4"/>
      <c r="BS97" s="4">
        <v>1</v>
      </c>
      <c r="BT97" s="4"/>
      <c r="BU97" s="4"/>
      <c r="BV97" s="4"/>
      <c r="BW97" s="4"/>
      <c r="BX97" s="4">
        <v>1</v>
      </c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6">
        <f t="shared" si="6"/>
        <v>0</v>
      </c>
    </row>
    <row r="98" spans="1:100" ht="28.8">
      <c r="A98" s="22" t="s">
        <v>609</v>
      </c>
      <c r="B98" s="4" t="s">
        <v>493</v>
      </c>
      <c r="C98" s="4"/>
      <c r="D98" s="4"/>
      <c r="E98" s="4" t="s">
        <v>630</v>
      </c>
      <c r="F98" s="6"/>
      <c r="G98" s="6" t="s">
        <v>581</v>
      </c>
      <c r="H98" s="4" t="s">
        <v>103</v>
      </c>
      <c r="I98" s="6"/>
      <c r="J98" s="6"/>
      <c r="K98" s="4">
        <f t="shared" si="4"/>
        <v>2</v>
      </c>
      <c r="L98" s="4">
        <f t="shared" si="5"/>
        <v>2</v>
      </c>
      <c r="M98" s="4">
        <f t="shared" si="7"/>
        <v>1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>
        <v>1</v>
      </c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>
        <v>1</v>
      </c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6">
        <f t="shared" si="6"/>
        <v>0</v>
      </c>
    </row>
    <row r="99" spans="1:100">
      <c r="A99" s="22" t="s">
        <v>599</v>
      </c>
      <c r="B99" s="4" t="s">
        <v>493</v>
      </c>
      <c r="C99" s="4"/>
      <c r="D99" s="4"/>
      <c r="E99" s="4" t="s">
        <v>630</v>
      </c>
      <c r="F99" s="6"/>
      <c r="G99" s="6" t="s">
        <v>580</v>
      </c>
      <c r="H99" s="4" t="s">
        <v>600</v>
      </c>
      <c r="I99" s="6"/>
      <c r="J99" s="6"/>
      <c r="K99" s="4">
        <f t="shared" si="4"/>
        <v>14</v>
      </c>
      <c r="L99" s="4">
        <f t="shared" si="5"/>
        <v>11</v>
      </c>
      <c r="M99" s="4">
        <f t="shared" si="7"/>
        <v>3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>
        <v>1</v>
      </c>
      <c r="Y99" s="4"/>
      <c r="Z99" s="4"/>
      <c r="AA99" s="4"/>
      <c r="AB99" s="4"/>
      <c r="AC99" s="4"/>
      <c r="AD99" s="4"/>
      <c r="AE99" s="4"/>
      <c r="AF99" s="4"/>
      <c r="AG99" s="4"/>
      <c r="AH99" s="4">
        <v>1</v>
      </c>
      <c r="AI99" s="4"/>
      <c r="AJ99" s="4"/>
      <c r="AK99" s="4"/>
      <c r="AL99" s="4">
        <v>1</v>
      </c>
      <c r="AM99" s="4">
        <v>1</v>
      </c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>
        <v>1</v>
      </c>
      <c r="AY99" s="4">
        <v>1</v>
      </c>
      <c r="AZ99" s="4"/>
      <c r="BA99" s="4"/>
      <c r="BB99" s="4"/>
      <c r="BC99" s="4"/>
      <c r="BD99" s="4"/>
      <c r="BE99" s="4"/>
      <c r="BF99" s="4"/>
      <c r="BG99" s="4"/>
      <c r="BH99" s="4"/>
      <c r="BI99" s="4">
        <v>2</v>
      </c>
      <c r="BJ99" s="4"/>
      <c r="BK99" s="4"/>
      <c r="BL99" s="4">
        <v>1</v>
      </c>
      <c r="BM99" s="4"/>
      <c r="BN99" s="4">
        <v>3</v>
      </c>
      <c r="BO99" s="4">
        <v>1</v>
      </c>
      <c r="BP99" s="4">
        <v>1</v>
      </c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6">
        <f t="shared" si="6"/>
        <v>0</v>
      </c>
    </row>
    <row r="100" spans="1:100">
      <c r="A100" s="22" t="s">
        <v>776</v>
      </c>
      <c r="B100" s="4" t="s">
        <v>552</v>
      </c>
      <c r="C100" s="4"/>
      <c r="D100" s="4"/>
      <c r="E100" s="4" t="s">
        <v>630</v>
      </c>
      <c r="F100" s="6"/>
      <c r="G100" s="6"/>
      <c r="H100" s="4"/>
      <c r="I100" s="6"/>
      <c r="J100" s="6"/>
      <c r="K100" s="4">
        <f>SUM(N100:CU100)</f>
        <v>1</v>
      </c>
      <c r="L100" s="4">
        <f>COUNTA(N100:CU100)</f>
        <v>1</v>
      </c>
      <c r="M100" s="4">
        <f>MAX(N100:CU100)</f>
        <v>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>
        <v>1</v>
      </c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6"/>
    </row>
    <row r="101" spans="1:100">
      <c r="A101" s="22" t="s">
        <v>602</v>
      </c>
      <c r="B101" s="4" t="s">
        <v>552</v>
      </c>
      <c r="C101" s="4"/>
      <c r="D101" s="4"/>
      <c r="E101" s="4" t="s">
        <v>630</v>
      </c>
      <c r="F101" s="6"/>
      <c r="G101" s="6" t="s">
        <v>603</v>
      </c>
      <c r="H101" s="4">
        <v>3432</v>
      </c>
      <c r="I101" s="6"/>
      <c r="J101" s="6"/>
      <c r="K101" s="4">
        <f t="shared" si="4"/>
        <v>2</v>
      </c>
      <c r="L101" s="4">
        <f t="shared" si="5"/>
        <v>2</v>
      </c>
      <c r="M101" s="4">
        <f t="shared" si="7"/>
        <v>1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>
        <v>1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>
        <v>1</v>
      </c>
      <c r="CP101" s="4"/>
      <c r="CQ101" s="4"/>
      <c r="CR101" s="4"/>
      <c r="CS101" s="4"/>
      <c r="CT101" s="4"/>
      <c r="CU101" s="4"/>
      <c r="CV101" s="46">
        <f t="shared" si="6"/>
        <v>1</v>
      </c>
    </row>
    <row r="102" spans="1:100">
      <c r="A102" s="22" t="s">
        <v>775</v>
      </c>
      <c r="B102" s="4" t="s">
        <v>552</v>
      </c>
      <c r="C102" s="4"/>
      <c r="D102" s="4"/>
      <c r="E102" s="4" t="s">
        <v>630</v>
      </c>
      <c r="F102" s="6"/>
      <c r="G102" s="6"/>
      <c r="H102" s="4"/>
      <c r="I102" s="6"/>
      <c r="J102" s="6"/>
      <c r="K102" s="4">
        <f t="shared" ref="K102" si="8">SUM(N102:CU102)</f>
        <v>1</v>
      </c>
      <c r="L102" s="4">
        <f t="shared" ref="L102" si="9">COUNTA(N102:CU102)</f>
        <v>1</v>
      </c>
      <c r="M102" s="4">
        <f t="shared" ref="M102" si="10">MAX(N102:CU102)</f>
        <v>1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>
        <v>1</v>
      </c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6"/>
    </row>
    <row r="103" spans="1:100">
      <c r="A103" s="22" t="s">
        <v>593</v>
      </c>
      <c r="B103" s="4" t="s">
        <v>493</v>
      </c>
      <c r="C103" s="4"/>
      <c r="D103" s="4"/>
      <c r="E103" s="4" t="s">
        <v>629</v>
      </c>
      <c r="F103" s="6"/>
      <c r="G103" s="6" t="s">
        <v>577</v>
      </c>
      <c r="H103" s="4" t="s">
        <v>513</v>
      </c>
      <c r="I103" s="6"/>
      <c r="J103" s="6"/>
      <c r="K103" s="4">
        <f t="shared" si="4"/>
        <v>72</v>
      </c>
      <c r="L103" s="4">
        <f t="shared" si="5"/>
        <v>36</v>
      </c>
      <c r="M103" s="4">
        <f t="shared" si="7"/>
        <v>6</v>
      </c>
      <c r="N103" s="4"/>
      <c r="O103" s="4"/>
      <c r="P103" s="4"/>
      <c r="Q103" s="4">
        <v>1</v>
      </c>
      <c r="R103" s="4">
        <v>3</v>
      </c>
      <c r="S103" s="4">
        <v>1</v>
      </c>
      <c r="T103" s="4">
        <v>2</v>
      </c>
      <c r="U103" s="4">
        <v>1</v>
      </c>
      <c r="V103" s="4">
        <v>2</v>
      </c>
      <c r="W103" s="4">
        <v>2</v>
      </c>
      <c r="X103" s="4">
        <v>2</v>
      </c>
      <c r="Y103" s="4"/>
      <c r="Z103" s="4">
        <v>1</v>
      </c>
      <c r="AA103" s="4">
        <v>5</v>
      </c>
      <c r="AB103" s="4">
        <v>1</v>
      </c>
      <c r="AC103" s="4"/>
      <c r="AD103" s="4">
        <v>2</v>
      </c>
      <c r="AE103" s="4">
        <v>1</v>
      </c>
      <c r="AF103" s="4">
        <v>1</v>
      </c>
      <c r="AG103" s="4"/>
      <c r="AH103" s="4">
        <v>2</v>
      </c>
      <c r="AI103" s="4">
        <v>2</v>
      </c>
      <c r="AJ103" s="4"/>
      <c r="AK103" s="4">
        <v>1</v>
      </c>
      <c r="AL103" s="4">
        <v>2</v>
      </c>
      <c r="AM103" s="4">
        <v>2</v>
      </c>
      <c r="AN103" s="4"/>
      <c r="AO103" s="4">
        <v>1</v>
      </c>
      <c r="AP103" s="4">
        <v>1</v>
      </c>
      <c r="AQ103" s="4"/>
      <c r="AR103" s="4"/>
      <c r="AS103" s="4">
        <v>2</v>
      </c>
      <c r="AT103" s="4">
        <v>3</v>
      </c>
      <c r="AU103" s="4"/>
      <c r="AV103" s="4">
        <v>4</v>
      </c>
      <c r="AW103" s="4"/>
      <c r="AX103" s="4"/>
      <c r="AY103" s="4"/>
      <c r="AZ103" s="4">
        <v>2</v>
      </c>
      <c r="BA103" s="4"/>
      <c r="BB103" s="4"/>
      <c r="BC103" s="4"/>
      <c r="BD103" s="4"/>
      <c r="BE103" s="4">
        <v>1</v>
      </c>
      <c r="BF103" s="4"/>
      <c r="BG103" s="4"/>
      <c r="BH103" s="4"/>
      <c r="BI103" s="4"/>
      <c r="BJ103" s="4">
        <v>1</v>
      </c>
      <c r="BK103" s="4"/>
      <c r="BL103" s="4">
        <v>2</v>
      </c>
      <c r="BM103" s="4">
        <v>2</v>
      </c>
      <c r="BN103" s="4"/>
      <c r="BO103" s="4">
        <v>2</v>
      </c>
      <c r="BP103" s="4">
        <v>3</v>
      </c>
      <c r="BQ103" s="4">
        <v>6</v>
      </c>
      <c r="BR103" s="4">
        <v>5</v>
      </c>
      <c r="BS103" s="4">
        <v>1</v>
      </c>
      <c r="BT103" s="4"/>
      <c r="BU103" s="4"/>
      <c r="BV103" s="4"/>
      <c r="BW103" s="4"/>
      <c r="BX103" s="4">
        <v>1</v>
      </c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>
        <v>1</v>
      </c>
      <c r="CR103" s="4"/>
      <c r="CS103" s="4"/>
      <c r="CT103" s="4"/>
      <c r="CU103" s="4"/>
      <c r="CV103" s="46">
        <f t="shared" si="6"/>
        <v>1</v>
      </c>
    </row>
    <row r="104" spans="1:100" ht="28.8">
      <c r="A104" s="22" t="s">
        <v>596</v>
      </c>
      <c r="B104" s="4" t="s">
        <v>493</v>
      </c>
      <c r="C104" s="44"/>
      <c r="D104" s="4"/>
      <c r="E104" s="4" t="s">
        <v>629</v>
      </c>
      <c r="F104" s="6"/>
      <c r="G104" s="6" t="s">
        <v>576</v>
      </c>
      <c r="H104" s="44" t="s">
        <v>103</v>
      </c>
      <c r="I104" s="6"/>
      <c r="J104" s="6"/>
      <c r="K104" s="4">
        <f t="shared" ref="K104:K110" si="11">SUM(N104:CU104)</f>
        <v>34</v>
      </c>
      <c r="L104" s="4">
        <f t="shared" ref="L104:L110" si="12">COUNTA(N104:CU104)</f>
        <v>25</v>
      </c>
      <c r="M104" s="4">
        <f t="shared" ref="M104:M110" si="13">MAX(N104:CU104)</f>
        <v>4</v>
      </c>
      <c r="N104" s="4"/>
      <c r="O104" s="4"/>
      <c r="P104" s="4"/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/>
      <c r="X104" s="4"/>
      <c r="Y104" s="4">
        <v>1</v>
      </c>
      <c r="Z104" s="4"/>
      <c r="AA104" s="4"/>
      <c r="AB104" s="4"/>
      <c r="AC104" s="4"/>
      <c r="AD104" s="4"/>
      <c r="AE104" s="4">
        <v>1</v>
      </c>
      <c r="AF104" s="4"/>
      <c r="AG104" s="4"/>
      <c r="AH104" s="4"/>
      <c r="AI104" s="4"/>
      <c r="AJ104" s="4"/>
      <c r="AK104" s="4"/>
      <c r="AL104" s="4"/>
      <c r="AM104" s="4"/>
      <c r="AN104" s="4"/>
      <c r="AO104" s="4">
        <v>1</v>
      </c>
      <c r="AP104" s="4">
        <v>1</v>
      </c>
      <c r="AQ104" s="4"/>
      <c r="AR104" s="4"/>
      <c r="AS104" s="4"/>
      <c r="AT104" s="4"/>
      <c r="AU104" s="4"/>
      <c r="AV104" s="4">
        <v>4</v>
      </c>
      <c r="AW104" s="4">
        <v>2</v>
      </c>
      <c r="AX104" s="4">
        <v>1</v>
      </c>
      <c r="AY104" s="4">
        <v>1</v>
      </c>
      <c r="AZ104" s="4"/>
      <c r="BA104" s="4"/>
      <c r="BB104" s="4"/>
      <c r="BC104" s="4"/>
      <c r="BD104" s="4"/>
      <c r="BE104" s="4"/>
      <c r="BF104" s="4"/>
      <c r="BG104" s="4"/>
      <c r="BH104" s="4">
        <v>1</v>
      </c>
      <c r="BI104" s="4"/>
      <c r="BJ104" s="4">
        <v>1</v>
      </c>
      <c r="BK104" s="4">
        <v>1</v>
      </c>
      <c r="BL104" s="4">
        <v>2</v>
      </c>
      <c r="BM104" s="4">
        <v>2</v>
      </c>
      <c r="BN104" s="4">
        <v>1</v>
      </c>
      <c r="BO104" s="4">
        <v>2</v>
      </c>
      <c r="BP104" s="4">
        <v>1</v>
      </c>
      <c r="BQ104" s="4"/>
      <c r="BR104" s="4">
        <v>3</v>
      </c>
      <c r="BS104" s="4">
        <v>1</v>
      </c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>
        <v>1</v>
      </c>
      <c r="CU104" s="4"/>
      <c r="CV104" s="46">
        <f t="shared" ref="CV104:CV110" si="14">SUM(CE104:CU104)</f>
        <v>1</v>
      </c>
    </row>
    <row r="105" spans="1:100">
      <c r="A105" s="22" t="s">
        <v>597</v>
      </c>
      <c r="B105" s="4" t="s">
        <v>493</v>
      </c>
      <c r="C105" s="4"/>
      <c r="D105" s="4"/>
      <c r="E105" s="4" t="s">
        <v>629</v>
      </c>
      <c r="F105" s="6"/>
      <c r="G105" s="6" t="s">
        <v>578</v>
      </c>
      <c r="H105" s="4" t="s">
        <v>598</v>
      </c>
      <c r="I105" s="6"/>
      <c r="J105" s="6"/>
      <c r="K105" s="4">
        <f t="shared" si="11"/>
        <v>27</v>
      </c>
      <c r="L105" s="4">
        <f t="shared" si="12"/>
        <v>16</v>
      </c>
      <c r="M105" s="4">
        <f t="shared" si="13"/>
        <v>4</v>
      </c>
      <c r="N105" s="4"/>
      <c r="O105" s="4"/>
      <c r="P105" s="4"/>
      <c r="Q105" s="4"/>
      <c r="R105" s="4">
        <v>1</v>
      </c>
      <c r="S105" s="4">
        <v>2</v>
      </c>
      <c r="T105" s="4">
        <v>3</v>
      </c>
      <c r="U105" s="4"/>
      <c r="V105" s="4"/>
      <c r="W105" s="4">
        <v>1</v>
      </c>
      <c r="X105" s="4">
        <v>1</v>
      </c>
      <c r="Y105" s="4"/>
      <c r="Z105" s="4"/>
      <c r="AA105" s="4"/>
      <c r="AB105" s="4"/>
      <c r="AC105" s="4">
        <v>1</v>
      </c>
      <c r="AD105" s="4"/>
      <c r="AE105" s="4"/>
      <c r="AF105" s="4"/>
      <c r="AG105" s="4"/>
      <c r="AH105" s="4"/>
      <c r="AI105" s="4"/>
      <c r="AJ105" s="4"/>
      <c r="AK105" s="4"/>
      <c r="AL105" s="4"/>
      <c r="AM105" s="4">
        <v>2</v>
      </c>
      <c r="AN105" s="4">
        <v>1</v>
      </c>
      <c r="AO105" s="4"/>
      <c r="AP105" s="4"/>
      <c r="AQ105" s="4">
        <v>1</v>
      </c>
      <c r="AR105" s="4"/>
      <c r="AS105" s="4"/>
      <c r="AT105" s="4"/>
      <c r="AU105" s="4"/>
      <c r="AV105" s="4">
        <v>4</v>
      </c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>
        <v>1</v>
      </c>
      <c r="BL105" s="4">
        <v>1</v>
      </c>
      <c r="BM105" s="4">
        <v>2</v>
      </c>
      <c r="BN105" s="4"/>
      <c r="BO105" s="4">
        <v>1</v>
      </c>
      <c r="BP105" s="4">
        <v>2</v>
      </c>
      <c r="BQ105" s="4"/>
      <c r="BR105" s="4">
        <v>3</v>
      </c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6">
        <f t="shared" si="14"/>
        <v>0</v>
      </c>
    </row>
    <row r="106" spans="1:100" ht="28.8">
      <c r="A106" s="22" t="s">
        <v>608</v>
      </c>
      <c r="B106" s="4" t="s">
        <v>493</v>
      </c>
      <c r="C106" s="4"/>
      <c r="D106" s="4"/>
      <c r="E106" s="4" t="s">
        <v>629</v>
      </c>
      <c r="F106" s="6"/>
      <c r="G106" s="6" t="s">
        <v>582</v>
      </c>
      <c r="H106" s="4" t="s">
        <v>103</v>
      </c>
      <c r="I106" s="6"/>
      <c r="J106" s="6"/>
      <c r="K106" s="4">
        <f t="shared" si="11"/>
        <v>2</v>
      </c>
      <c r="L106" s="4">
        <f t="shared" si="12"/>
        <v>2</v>
      </c>
      <c r="M106" s="4">
        <f t="shared" si="13"/>
        <v>1</v>
      </c>
      <c r="N106" s="4"/>
      <c r="O106" s="4"/>
      <c r="P106" s="4"/>
      <c r="Q106" s="4"/>
      <c r="R106" s="4"/>
      <c r="S106" s="4"/>
      <c r="T106" s="4"/>
      <c r="U106" s="4"/>
      <c r="V106" s="4">
        <v>1</v>
      </c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>
        <v>1</v>
      </c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6">
        <f t="shared" si="14"/>
        <v>0</v>
      </c>
    </row>
    <row r="107" spans="1:100" ht="28.8">
      <c r="A107" s="22" t="s">
        <v>611</v>
      </c>
      <c r="B107" s="4" t="s">
        <v>552</v>
      </c>
      <c r="C107" s="4"/>
      <c r="D107" s="4"/>
      <c r="E107" s="4" t="s">
        <v>629</v>
      </c>
      <c r="F107" s="6"/>
      <c r="G107" s="6" t="s">
        <v>583</v>
      </c>
      <c r="H107" s="4" t="s">
        <v>103</v>
      </c>
      <c r="I107" s="6"/>
      <c r="J107" s="6"/>
      <c r="K107" s="4">
        <f t="shared" si="11"/>
        <v>1</v>
      </c>
      <c r="L107" s="4">
        <f t="shared" si="12"/>
        <v>1</v>
      </c>
      <c r="M107" s="4">
        <f t="shared" si="13"/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>
        <v>1</v>
      </c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6">
        <f t="shared" si="14"/>
        <v>0</v>
      </c>
    </row>
    <row r="108" spans="1:100" ht="28.8">
      <c r="A108" s="22" t="s">
        <v>610</v>
      </c>
      <c r="B108" s="4" t="s">
        <v>552</v>
      </c>
      <c r="C108" s="4"/>
      <c r="D108" s="4"/>
      <c r="E108" s="4" t="s">
        <v>629</v>
      </c>
      <c r="F108" s="6"/>
      <c r="G108" s="6" t="s">
        <v>584</v>
      </c>
      <c r="H108" s="4" t="s">
        <v>103</v>
      </c>
      <c r="I108" s="6"/>
      <c r="J108" s="6"/>
      <c r="K108" s="4">
        <f t="shared" si="11"/>
        <v>1</v>
      </c>
      <c r="L108" s="4">
        <f t="shared" si="12"/>
        <v>1</v>
      </c>
      <c r="M108" s="4">
        <f t="shared" si="13"/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>
        <v>1</v>
      </c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6">
        <f t="shared" si="14"/>
        <v>0</v>
      </c>
    </row>
    <row r="109" spans="1:100" ht="28.8">
      <c r="A109" s="22" t="s">
        <v>615</v>
      </c>
      <c r="B109" s="4" t="s">
        <v>493</v>
      </c>
      <c r="C109" s="4"/>
      <c r="D109" s="4"/>
      <c r="E109" s="4" t="s">
        <v>629</v>
      </c>
      <c r="F109" s="6"/>
      <c r="G109" s="6" t="s">
        <v>585</v>
      </c>
      <c r="H109" s="4" t="s">
        <v>601</v>
      </c>
      <c r="I109" s="6"/>
      <c r="J109" s="6"/>
      <c r="K109" s="4">
        <f t="shared" si="11"/>
        <v>1</v>
      </c>
      <c r="L109" s="4">
        <f t="shared" si="12"/>
        <v>1</v>
      </c>
      <c r="M109" s="4">
        <f t="shared" si="13"/>
        <v>1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>
        <v>1</v>
      </c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6">
        <f t="shared" si="14"/>
        <v>0</v>
      </c>
    </row>
    <row r="110" spans="1:100" ht="28.8">
      <c r="A110" s="45" t="s">
        <v>612</v>
      </c>
      <c r="B110" s="46" t="s">
        <v>493</v>
      </c>
      <c r="C110" s="4"/>
      <c r="D110" s="4"/>
      <c r="E110" s="46" t="s">
        <v>629</v>
      </c>
      <c r="F110" s="41"/>
      <c r="G110" s="41" t="s">
        <v>586</v>
      </c>
      <c r="H110" s="4" t="s">
        <v>103</v>
      </c>
      <c r="I110" s="6"/>
      <c r="J110" s="6"/>
      <c r="K110" s="4">
        <f t="shared" si="11"/>
        <v>3</v>
      </c>
      <c r="L110" s="4">
        <f t="shared" si="12"/>
        <v>3</v>
      </c>
      <c r="M110" s="4">
        <f t="shared" si="13"/>
        <v>1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>
        <v>1</v>
      </c>
      <c r="BF110" s="4">
        <v>1</v>
      </c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>
        <v>1</v>
      </c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6">
        <f t="shared" si="14"/>
        <v>0</v>
      </c>
    </row>
    <row r="111" spans="1:100">
      <c r="A111" s="22" t="s">
        <v>589</v>
      </c>
      <c r="B111" s="4" t="s">
        <v>493</v>
      </c>
      <c r="C111" s="44"/>
      <c r="D111" s="4"/>
      <c r="E111" s="4" t="s">
        <v>629</v>
      </c>
      <c r="F111" s="6"/>
      <c r="G111" s="6">
        <v>30002370</v>
      </c>
      <c r="H111" s="44" t="s">
        <v>590</v>
      </c>
      <c r="I111" s="6"/>
      <c r="J111" s="6"/>
      <c r="K111" s="4">
        <f t="shared" si="4"/>
        <v>9</v>
      </c>
      <c r="L111" s="4">
        <f t="shared" si="5"/>
        <v>7</v>
      </c>
      <c r="M111" s="4">
        <f t="shared" si="7"/>
        <v>3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>
        <v>3</v>
      </c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>
        <v>1</v>
      </c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>
        <v>1</v>
      </c>
      <c r="CJ111" s="4">
        <v>1</v>
      </c>
      <c r="CK111" s="4">
        <v>1</v>
      </c>
      <c r="CL111" s="4">
        <v>1</v>
      </c>
      <c r="CM111" s="4">
        <v>1</v>
      </c>
      <c r="CN111" s="4"/>
      <c r="CO111" s="4"/>
      <c r="CP111" s="4"/>
      <c r="CQ111" s="4"/>
      <c r="CR111" s="4"/>
      <c r="CS111" s="4"/>
      <c r="CT111" s="4"/>
      <c r="CU111" s="4"/>
      <c r="CV111" s="46">
        <f t="shared" si="6"/>
        <v>5</v>
      </c>
    </row>
    <row r="112" spans="1:100" ht="28.8">
      <c r="A112" s="22" t="s">
        <v>614</v>
      </c>
      <c r="B112" s="4" t="s">
        <v>552</v>
      </c>
      <c r="C112" s="4"/>
      <c r="D112" s="4"/>
      <c r="E112" s="4" t="s">
        <v>629</v>
      </c>
      <c r="F112" s="6"/>
      <c r="G112" s="6" t="s">
        <v>588</v>
      </c>
      <c r="H112" s="4" t="s">
        <v>103</v>
      </c>
      <c r="I112" s="6"/>
      <c r="J112" s="6"/>
      <c r="K112" s="4">
        <f>SUM(N112:CU112)</f>
        <v>5</v>
      </c>
      <c r="L112" s="4">
        <f>COUNTA(N112:CU112)</f>
        <v>5</v>
      </c>
      <c r="M112" s="4">
        <f>MAX(N112:CU112)</f>
        <v>1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>
        <v>1</v>
      </c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>
        <v>1</v>
      </c>
      <c r="CO112" s="4"/>
      <c r="CP112" s="4">
        <v>1</v>
      </c>
      <c r="CQ112" s="4"/>
      <c r="CR112" s="4">
        <v>1</v>
      </c>
      <c r="CS112" s="4">
        <v>1</v>
      </c>
      <c r="CT112" s="4"/>
      <c r="CU112" s="4"/>
      <c r="CV112" s="46">
        <f>SUM(CE112:CU112)</f>
        <v>4</v>
      </c>
    </row>
    <row r="113" spans="1:100">
      <c r="A113" s="45" t="s">
        <v>605</v>
      </c>
      <c r="B113" s="46" t="s">
        <v>552</v>
      </c>
      <c r="C113" s="4"/>
      <c r="D113" s="4"/>
      <c r="E113" s="46" t="s">
        <v>629</v>
      </c>
      <c r="F113" s="41"/>
      <c r="G113" s="41" t="s">
        <v>604</v>
      </c>
      <c r="H113" s="4">
        <v>3432</v>
      </c>
      <c r="I113" s="6"/>
      <c r="J113" s="6"/>
      <c r="K113" s="4">
        <f t="shared" si="4"/>
        <v>2</v>
      </c>
      <c r="L113" s="4">
        <f t="shared" si="5"/>
        <v>2</v>
      </c>
      <c r="M113" s="4">
        <f t="shared" si="7"/>
        <v>1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>
        <v>1</v>
      </c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>
        <v>1</v>
      </c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6">
        <f t="shared" si="6"/>
        <v>0</v>
      </c>
    </row>
    <row r="114" spans="1:100">
      <c r="A114" s="22" t="s">
        <v>607</v>
      </c>
      <c r="B114" s="4" t="s">
        <v>552</v>
      </c>
      <c r="C114" s="4"/>
      <c r="D114" s="4"/>
      <c r="E114" s="4" t="s">
        <v>629</v>
      </c>
      <c r="F114" s="6"/>
      <c r="G114" s="6" t="s">
        <v>606</v>
      </c>
      <c r="H114" s="4">
        <v>3364</v>
      </c>
      <c r="I114" s="6"/>
      <c r="J114" s="6"/>
      <c r="K114" s="4">
        <f t="shared" si="4"/>
        <v>2</v>
      </c>
      <c r="L114" s="4">
        <f t="shared" si="5"/>
        <v>2</v>
      </c>
      <c r="M114" s="4">
        <f t="shared" si="7"/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>
        <v>1</v>
      </c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>
        <v>1</v>
      </c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6">
        <f t="shared" si="6"/>
        <v>0</v>
      </c>
    </row>
    <row r="115" spans="1:100">
      <c r="A115" s="22" t="s">
        <v>591</v>
      </c>
      <c r="B115" s="4" t="s">
        <v>493</v>
      </c>
      <c r="C115" s="4"/>
      <c r="D115" s="4"/>
      <c r="E115" s="4" t="s">
        <v>631</v>
      </c>
      <c r="F115" s="6"/>
      <c r="G115" s="6">
        <v>30110070</v>
      </c>
      <c r="H115" s="4" t="s">
        <v>592</v>
      </c>
      <c r="I115" s="6"/>
      <c r="J115" s="6"/>
      <c r="K115" s="4">
        <f t="shared" si="4"/>
        <v>2</v>
      </c>
      <c r="L115" s="4">
        <f t="shared" si="5"/>
        <v>1</v>
      </c>
      <c r="M115" s="4">
        <f t="shared" si="7"/>
        <v>2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>
        <v>2</v>
      </c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6">
        <f t="shared" si="6"/>
        <v>0</v>
      </c>
    </row>
    <row r="116" spans="1:100">
      <c r="A116" s="22" t="s">
        <v>613</v>
      </c>
      <c r="B116" s="4" t="s">
        <v>493</v>
      </c>
      <c r="C116" s="4"/>
      <c r="D116" s="4"/>
      <c r="E116" s="4" t="s">
        <v>632</v>
      </c>
      <c r="F116" s="6"/>
      <c r="G116" s="6" t="s">
        <v>587</v>
      </c>
      <c r="H116" s="4">
        <v>5581</v>
      </c>
      <c r="I116" s="6"/>
      <c r="J116" s="6"/>
      <c r="K116" s="4">
        <f t="shared" si="4"/>
        <v>3</v>
      </c>
      <c r="L116" s="4">
        <f t="shared" si="5"/>
        <v>2</v>
      </c>
      <c r="M116" s="4">
        <f t="shared" si="7"/>
        <v>2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>
        <v>2</v>
      </c>
      <c r="AG116" s="4"/>
      <c r="AH116" s="4"/>
      <c r="AI116" s="4"/>
      <c r="AJ116" s="4">
        <v>1</v>
      </c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6">
        <f t="shared" si="6"/>
        <v>0</v>
      </c>
    </row>
    <row r="117" spans="1:100">
      <c r="A117" s="22" t="s">
        <v>773</v>
      </c>
      <c r="B117" s="4"/>
      <c r="C117" s="4">
        <v>1</v>
      </c>
      <c r="D117" s="4"/>
      <c r="E117" s="4" t="s">
        <v>463</v>
      </c>
      <c r="F117" s="6"/>
      <c r="G117" s="6"/>
      <c r="H117" s="4"/>
      <c r="I117" s="6"/>
      <c r="J117" s="6"/>
      <c r="K117" s="4">
        <f t="shared" si="4"/>
        <v>1</v>
      </c>
      <c r="L117" s="4">
        <f t="shared" si="5"/>
        <v>1</v>
      </c>
      <c r="M117" s="4">
        <f t="shared" si="7"/>
        <v>1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>
        <v>1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6">
        <f t="shared" si="6"/>
        <v>0</v>
      </c>
    </row>
    <row r="118" spans="1:100">
      <c r="A118" s="22" t="s">
        <v>653</v>
      </c>
      <c r="B118" s="4"/>
      <c r="C118" s="4">
        <v>1</v>
      </c>
      <c r="D118" s="4"/>
      <c r="E118" s="4" t="s">
        <v>463</v>
      </c>
      <c r="F118" s="6"/>
      <c r="G118" s="6">
        <v>30801890</v>
      </c>
      <c r="H118" s="4">
        <v>3561</v>
      </c>
      <c r="I118" s="6" t="s">
        <v>654</v>
      </c>
      <c r="J118" s="6"/>
      <c r="K118" s="4">
        <f t="shared" si="4"/>
        <v>1</v>
      </c>
      <c r="L118" s="4">
        <f t="shared" si="5"/>
        <v>1</v>
      </c>
      <c r="M118" s="4">
        <f t="shared" si="7"/>
        <v>1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>
        <v>1</v>
      </c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6">
        <f t="shared" si="6"/>
        <v>0</v>
      </c>
    </row>
    <row r="119" spans="1:100">
      <c r="A119" s="22" t="s">
        <v>640</v>
      </c>
      <c r="B119" s="4" t="s">
        <v>493</v>
      </c>
      <c r="C119" s="4">
        <v>1</v>
      </c>
      <c r="D119" s="4"/>
      <c r="E119" s="4" t="s">
        <v>463</v>
      </c>
      <c r="F119" s="6" t="s">
        <v>98</v>
      </c>
      <c r="G119" s="6"/>
      <c r="H119" s="4"/>
      <c r="I119" s="6">
        <v>30803170</v>
      </c>
      <c r="J119" s="6" t="s">
        <v>98</v>
      </c>
      <c r="K119" s="4">
        <f t="shared" si="4"/>
        <v>1</v>
      </c>
      <c r="L119" s="4">
        <f t="shared" si="5"/>
        <v>1</v>
      </c>
      <c r="M119" s="4">
        <f t="shared" si="7"/>
        <v>1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>
        <v>1</v>
      </c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6">
        <f t="shared" si="6"/>
        <v>0</v>
      </c>
    </row>
    <row r="120" spans="1:100" ht="43.2">
      <c r="A120" s="22" t="s">
        <v>659</v>
      </c>
      <c r="B120" s="4"/>
      <c r="C120" s="4">
        <v>1</v>
      </c>
      <c r="D120" s="4"/>
      <c r="E120" s="4" t="s">
        <v>463</v>
      </c>
      <c r="F120" s="6"/>
      <c r="G120" s="6"/>
      <c r="H120" s="4"/>
      <c r="I120" s="6"/>
      <c r="J120" s="6"/>
      <c r="K120" s="4">
        <f t="shared" si="4"/>
        <v>2</v>
      </c>
      <c r="L120" s="4">
        <f t="shared" si="5"/>
        <v>2</v>
      </c>
      <c r="M120" s="4">
        <f t="shared" si="7"/>
        <v>1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>
        <v>1</v>
      </c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>
        <v>1</v>
      </c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6">
        <f t="shared" si="6"/>
        <v>0</v>
      </c>
    </row>
    <row r="121" spans="1:100">
      <c r="A121" s="22" t="s">
        <v>641</v>
      </c>
      <c r="B121" s="4" t="s">
        <v>493</v>
      </c>
      <c r="C121" s="4">
        <v>1</v>
      </c>
      <c r="D121" s="4"/>
      <c r="E121" s="4" t="s">
        <v>463</v>
      </c>
      <c r="F121" s="6"/>
      <c r="G121" s="6"/>
      <c r="H121" s="4"/>
      <c r="I121" s="6"/>
      <c r="J121" s="6"/>
      <c r="K121" s="4">
        <f t="shared" si="4"/>
        <v>2</v>
      </c>
      <c r="L121" s="4">
        <f t="shared" si="5"/>
        <v>2</v>
      </c>
      <c r="M121" s="4">
        <f t="shared" si="7"/>
        <v>1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>
        <v>1</v>
      </c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>
        <v>1</v>
      </c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6">
        <f t="shared" si="6"/>
        <v>0</v>
      </c>
    </row>
    <row r="122" spans="1:100">
      <c r="A122" s="22" t="s">
        <v>438</v>
      </c>
      <c r="B122" s="4"/>
      <c r="C122" s="4">
        <v>3</v>
      </c>
      <c r="D122" s="4"/>
      <c r="E122" s="4" t="s">
        <v>465</v>
      </c>
      <c r="F122" s="6" t="s">
        <v>166</v>
      </c>
      <c r="G122" s="6"/>
      <c r="H122" s="4"/>
      <c r="I122" s="6"/>
      <c r="J122" s="6" t="s">
        <v>92</v>
      </c>
      <c r="K122" s="4">
        <f t="shared" si="4"/>
        <v>2</v>
      </c>
      <c r="L122" s="4">
        <f t="shared" si="5"/>
        <v>2</v>
      </c>
      <c r="M122" s="4">
        <f t="shared" si="7"/>
        <v>1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>
        <v>1</v>
      </c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>
        <v>1</v>
      </c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6">
        <f t="shared" si="6"/>
        <v>0</v>
      </c>
    </row>
    <row r="123" spans="1:100">
      <c r="A123" s="22" t="s">
        <v>438</v>
      </c>
      <c r="B123" s="4"/>
      <c r="C123" s="4">
        <v>3</v>
      </c>
      <c r="D123" s="4"/>
      <c r="E123" s="4" t="s">
        <v>465</v>
      </c>
      <c r="F123" s="6" t="s">
        <v>98</v>
      </c>
      <c r="G123" s="6"/>
      <c r="H123" s="4"/>
      <c r="I123" s="6"/>
      <c r="J123" s="6" t="s">
        <v>92</v>
      </c>
      <c r="K123" s="4">
        <f t="shared" si="4"/>
        <v>2</v>
      </c>
      <c r="L123" s="4">
        <f t="shared" si="5"/>
        <v>2</v>
      </c>
      <c r="M123" s="4">
        <f t="shared" si="7"/>
        <v>1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>
        <v>1</v>
      </c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>
        <v>1</v>
      </c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6">
        <f t="shared" si="6"/>
        <v>0</v>
      </c>
    </row>
    <row r="124" spans="1:100">
      <c r="A124" s="22" t="s">
        <v>505</v>
      </c>
      <c r="B124" s="4"/>
      <c r="C124" s="4">
        <v>2</v>
      </c>
      <c r="D124" s="4">
        <v>1</v>
      </c>
      <c r="E124" s="4" t="s">
        <v>418</v>
      </c>
      <c r="F124" s="6" t="s">
        <v>5</v>
      </c>
      <c r="G124" s="6"/>
      <c r="H124" s="4"/>
      <c r="I124" s="6"/>
      <c r="J124" s="6" t="s">
        <v>5</v>
      </c>
      <c r="K124" s="4">
        <f t="shared" si="4"/>
        <v>4</v>
      </c>
      <c r="L124" s="4">
        <f t="shared" si="5"/>
        <v>5</v>
      </c>
      <c r="M124" s="4">
        <f t="shared" si="7"/>
        <v>1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>
        <v>1</v>
      </c>
      <c r="BF124" s="4">
        <v>1</v>
      </c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>
        <v>1</v>
      </c>
      <c r="BY124" s="4"/>
      <c r="BZ124" s="4"/>
      <c r="CA124" s="4"/>
      <c r="CB124" s="4"/>
      <c r="CC124" s="4" t="s">
        <v>563</v>
      </c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>
        <v>1</v>
      </c>
      <c r="CP124" s="4"/>
      <c r="CQ124" s="4"/>
      <c r="CR124" s="4"/>
      <c r="CS124" s="4"/>
      <c r="CT124" s="4"/>
      <c r="CU124" s="4"/>
      <c r="CV124" s="46">
        <f t="shared" si="6"/>
        <v>1</v>
      </c>
    </row>
    <row r="125" spans="1:100">
      <c r="A125" s="22" t="s">
        <v>788</v>
      </c>
      <c r="B125" s="4"/>
      <c r="C125" s="4">
        <v>1</v>
      </c>
      <c r="D125" s="4"/>
      <c r="E125" s="4" t="s">
        <v>418</v>
      </c>
      <c r="F125" s="6" t="s">
        <v>5</v>
      </c>
      <c r="G125" s="6"/>
      <c r="H125" s="4"/>
      <c r="I125" s="6"/>
      <c r="J125" s="6" t="s">
        <v>5</v>
      </c>
      <c r="K125" s="4">
        <f t="shared" si="4"/>
        <v>4</v>
      </c>
      <c r="L125" s="4">
        <f t="shared" si="5"/>
        <v>4</v>
      </c>
      <c r="M125" s="4">
        <f t="shared" si="7"/>
        <v>1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>
        <v>1</v>
      </c>
      <c r="BF125" s="4"/>
      <c r="BG125" s="4">
        <v>1</v>
      </c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>
        <v>1</v>
      </c>
      <c r="BY125" s="4">
        <v>1</v>
      </c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6">
        <f t="shared" si="6"/>
        <v>0</v>
      </c>
    </row>
    <row r="126" spans="1:100">
      <c r="A126" s="22" t="s">
        <v>383</v>
      </c>
      <c r="B126" s="4"/>
      <c r="C126" s="4">
        <v>4</v>
      </c>
      <c r="D126" s="4"/>
      <c r="E126" s="4" t="s">
        <v>350</v>
      </c>
      <c r="F126" s="6" t="s">
        <v>98</v>
      </c>
      <c r="G126" s="6" t="s">
        <v>466</v>
      </c>
      <c r="H126" s="6">
        <v>3543</v>
      </c>
      <c r="I126" s="6"/>
      <c r="J126" s="6" t="s">
        <v>98</v>
      </c>
      <c r="K126" s="4">
        <f t="shared" si="4"/>
        <v>1</v>
      </c>
      <c r="L126" s="4">
        <f t="shared" si="5"/>
        <v>1</v>
      </c>
      <c r="M126" s="4">
        <f t="shared" si="7"/>
        <v>1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>
        <v>1</v>
      </c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6">
        <f t="shared" si="6"/>
        <v>0</v>
      </c>
    </row>
    <row r="127" spans="1:100">
      <c r="A127" s="22" t="s">
        <v>380</v>
      </c>
      <c r="B127" s="4"/>
      <c r="C127" s="4">
        <v>3</v>
      </c>
      <c r="D127" s="4"/>
      <c r="E127" s="4" t="s">
        <v>350</v>
      </c>
      <c r="F127" s="6" t="s">
        <v>98</v>
      </c>
      <c r="G127" s="6"/>
      <c r="H127" s="4"/>
      <c r="I127" s="6"/>
      <c r="J127" s="6" t="s">
        <v>97</v>
      </c>
      <c r="K127" s="4">
        <f t="shared" si="4"/>
        <v>2</v>
      </c>
      <c r="L127" s="4">
        <f t="shared" si="5"/>
        <v>2</v>
      </c>
      <c r="M127" s="4">
        <f t="shared" si="7"/>
        <v>1</v>
      </c>
      <c r="N127" s="4"/>
      <c r="O127" s="4"/>
      <c r="P127" s="4"/>
      <c r="Q127" s="4"/>
      <c r="R127" s="4">
        <v>1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>
        <v>1</v>
      </c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6">
        <f t="shared" si="6"/>
        <v>0</v>
      </c>
    </row>
    <row r="128" spans="1:100">
      <c r="A128" s="22" t="s">
        <v>573</v>
      </c>
      <c r="B128" s="4" t="s">
        <v>493</v>
      </c>
      <c r="C128" s="4">
        <v>2</v>
      </c>
      <c r="D128" s="4"/>
      <c r="E128" s="4" t="s">
        <v>350</v>
      </c>
      <c r="F128" s="6" t="s">
        <v>98</v>
      </c>
      <c r="G128" s="6"/>
      <c r="H128" s="4"/>
      <c r="I128" s="6">
        <v>30601580</v>
      </c>
      <c r="J128" s="6" t="s">
        <v>122</v>
      </c>
      <c r="K128" s="4">
        <f t="shared" ref="K128:K185" si="15">SUM(N128:CU128)</f>
        <v>1</v>
      </c>
      <c r="L128" s="4">
        <f t="shared" ref="L128:L185" si="16">COUNTA(N128:CU128)</f>
        <v>1</v>
      </c>
      <c r="M128" s="4">
        <f t="shared" si="7"/>
        <v>1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>
        <v>1</v>
      </c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6">
        <f t="shared" ref="CV128:CV185" si="17">SUM(CE128:CU128)</f>
        <v>0</v>
      </c>
    </row>
    <row r="129" spans="1:100">
      <c r="A129" s="22" t="s">
        <v>330</v>
      </c>
      <c r="B129" s="4"/>
      <c r="C129" s="4">
        <v>2</v>
      </c>
      <c r="D129" s="4"/>
      <c r="E129" s="4" t="s">
        <v>350</v>
      </c>
      <c r="F129" s="6" t="s">
        <v>98</v>
      </c>
      <c r="G129" s="6"/>
      <c r="H129" s="4"/>
      <c r="I129" s="6" t="s">
        <v>331</v>
      </c>
      <c r="J129" s="6" t="s">
        <v>98</v>
      </c>
      <c r="K129" s="4">
        <f t="shared" si="15"/>
        <v>2</v>
      </c>
      <c r="L129" s="4">
        <f t="shared" si="16"/>
        <v>2</v>
      </c>
      <c r="M129" s="4">
        <f t="shared" si="7"/>
        <v>1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>
        <v>1</v>
      </c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6">
        <f t="shared" si="17"/>
        <v>0</v>
      </c>
    </row>
    <row r="130" spans="1:100">
      <c r="A130" s="22" t="s">
        <v>338</v>
      </c>
      <c r="B130" s="4" t="s">
        <v>493</v>
      </c>
      <c r="C130" s="4">
        <v>1</v>
      </c>
      <c r="D130" s="4"/>
      <c r="E130" s="4" t="s">
        <v>350</v>
      </c>
      <c r="F130" s="6" t="s">
        <v>98</v>
      </c>
      <c r="G130" s="6"/>
      <c r="H130" s="4"/>
      <c r="I130" s="6">
        <v>30023020</v>
      </c>
      <c r="J130" s="6" t="s">
        <v>5</v>
      </c>
      <c r="K130" s="4">
        <f t="shared" si="15"/>
        <v>33</v>
      </c>
      <c r="L130" s="4">
        <f t="shared" si="16"/>
        <v>6</v>
      </c>
      <c r="M130" s="4">
        <f t="shared" si="7"/>
        <v>15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>
        <v>1</v>
      </c>
      <c r="AE130" s="4"/>
      <c r="AF130" s="4"/>
      <c r="AG130" s="4"/>
      <c r="AH130" s="4"/>
      <c r="AI130" s="4"/>
      <c r="AJ130" s="4"/>
      <c r="AK130" s="4">
        <v>15</v>
      </c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>
        <v>2</v>
      </c>
      <c r="BM130" s="4"/>
      <c r="BN130" s="4"/>
      <c r="BO130" s="4"/>
      <c r="BP130" s="4">
        <v>14</v>
      </c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 t="s">
        <v>563</v>
      </c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>
        <v>1</v>
      </c>
      <c r="CR130" s="4"/>
      <c r="CS130" s="4"/>
      <c r="CT130" s="4"/>
      <c r="CU130" s="4"/>
      <c r="CV130" s="46">
        <f t="shared" si="17"/>
        <v>1</v>
      </c>
    </row>
    <row r="131" spans="1:100" ht="43.2">
      <c r="A131" s="22" t="s">
        <v>768</v>
      </c>
      <c r="B131" s="4"/>
      <c r="C131" s="4">
        <v>6</v>
      </c>
      <c r="D131" s="4"/>
      <c r="E131" s="4" t="s">
        <v>350</v>
      </c>
      <c r="F131" s="6" t="s">
        <v>98</v>
      </c>
      <c r="G131" s="6"/>
      <c r="H131" s="4"/>
      <c r="I131" s="6"/>
      <c r="J131" s="6" t="s">
        <v>264</v>
      </c>
      <c r="K131" s="4">
        <f t="shared" si="15"/>
        <v>5</v>
      </c>
      <c r="L131" s="4">
        <f t="shared" si="16"/>
        <v>5</v>
      </c>
      <c r="M131" s="4">
        <f t="shared" ref="M131:M188" si="18">MAX(N131:CU131)</f>
        <v>1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>
        <v>1</v>
      </c>
      <c r="AA131" s="4">
        <v>1</v>
      </c>
      <c r="AB131" s="4">
        <v>1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>
        <v>1</v>
      </c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>
        <v>1</v>
      </c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6">
        <f t="shared" si="17"/>
        <v>0</v>
      </c>
    </row>
    <row r="132" spans="1:100">
      <c r="A132" s="45" t="s">
        <v>269</v>
      </c>
      <c r="B132" s="46" t="s">
        <v>493</v>
      </c>
      <c r="C132" s="4">
        <v>1</v>
      </c>
      <c r="D132" s="4"/>
      <c r="E132" s="46" t="s">
        <v>350</v>
      </c>
      <c r="F132" s="41" t="s">
        <v>92</v>
      </c>
      <c r="G132" s="41"/>
      <c r="H132" s="4"/>
      <c r="I132" s="6">
        <v>30046153</v>
      </c>
      <c r="J132" s="6" t="s">
        <v>417</v>
      </c>
      <c r="K132" s="4">
        <f t="shared" si="15"/>
        <v>3</v>
      </c>
      <c r="L132" s="4">
        <f t="shared" si="16"/>
        <v>3</v>
      </c>
      <c r="M132" s="4">
        <f t="shared" si="18"/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>
        <v>1</v>
      </c>
      <c r="AY132" s="4"/>
      <c r="AZ132" s="4">
        <v>1</v>
      </c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>
        <v>1</v>
      </c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6">
        <f t="shared" si="17"/>
        <v>0</v>
      </c>
    </row>
    <row r="133" spans="1:100">
      <c r="A133" s="22" t="s">
        <v>490</v>
      </c>
      <c r="B133" s="4"/>
      <c r="C133" s="4">
        <v>1</v>
      </c>
      <c r="D133" s="4"/>
      <c r="E133" s="4" t="s">
        <v>350</v>
      </c>
      <c r="F133" s="6" t="s">
        <v>98</v>
      </c>
      <c r="G133" s="6"/>
      <c r="H133" s="4"/>
      <c r="I133" s="6"/>
      <c r="J133" s="6" t="s">
        <v>101</v>
      </c>
      <c r="K133" s="4">
        <f t="shared" si="15"/>
        <v>3</v>
      </c>
      <c r="L133" s="4">
        <f t="shared" si="16"/>
        <v>3</v>
      </c>
      <c r="M133" s="4">
        <f t="shared" si="18"/>
        <v>1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>
        <v>1</v>
      </c>
      <c r="AP133" s="4">
        <v>1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6">
        <f t="shared" si="17"/>
        <v>0</v>
      </c>
    </row>
    <row r="134" spans="1:100">
      <c r="A134" s="22" t="s">
        <v>397</v>
      </c>
      <c r="B134" s="4" t="s">
        <v>493</v>
      </c>
      <c r="C134" s="4">
        <v>4</v>
      </c>
      <c r="D134" s="4"/>
      <c r="E134" s="4" t="s">
        <v>350</v>
      </c>
      <c r="F134" s="6" t="s">
        <v>98</v>
      </c>
      <c r="G134" s="6"/>
      <c r="H134" s="4"/>
      <c r="I134" s="6">
        <v>30600180</v>
      </c>
      <c r="J134" s="6" t="s">
        <v>91</v>
      </c>
      <c r="K134" s="4">
        <f t="shared" si="15"/>
        <v>2</v>
      </c>
      <c r="L134" s="4">
        <f t="shared" si="16"/>
        <v>2</v>
      </c>
      <c r="M134" s="4">
        <f t="shared" si="18"/>
        <v>1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>
        <v>1</v>
      </c>
      <c r="BK134" s="4">
        <v>1</v>
      </c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6">
        <f t="shared" si="17"/>
        <v>0</v>
      </c>
    </row>
    <row r="135" spans="1:100">
      <c r="A135" s="22" t="s">
        <v>420</v>
      </c>
      <c r="B135" s="4" t="s">
        <v>493</v>
      </c>
      <c r="C135" s="4">
        <v>6</v>
      </c>
      <c r="D135" s="4"/>
      <c r="E135" s="4" t="s">
        <v>350</v>
      </c>
      <c r="F135" s="6" t="s">
        <v>91</v>
      </c>
      <c r="G135" s="6">
        <v>30600530</v>
      </c>
      <c r="H135" s="4" t="s">
        <v>513</v>
      </c>
      <c r="I135" s="6"/>
      <c r="J135" s="6"/>
      <c r="K135" s="4">
        <f t="shared" si="15"/>
        <v>2</v>
      </c>
      <c r="L135" s="4">
        <f t="shared" si="16"/>
        <v>2</v>
      </c>
      <c r="M135" s="4">
        <f t="shared" si="18"/>
        <v>1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>
        <v>1</v>
      </c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>
        <v>1</v>
      </c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6">
        <f t="shared" si="17"/>
        <v>0</v>
      </c>
    </row>
    <row r="136" spans="1:100">
      <c r="A136" s="22" t="s">
        <v>302</v>
      </c>
      <c r="B136" s="4" t="s">
        <v>493</v>
      </c>
      <c r="C136" s="4">
        <v>3</v>
      </c>
      <c r="D136" s="4"/>
      <c r="E136" s="4" t="s">
        <v>350</v>
      </c>
      <c r="F136" s="6" t="s">
        <v>98</v>
      </c>
      <c r="G136" s="6"/>
      <c r="H136" s="4"/>
      <c r="I136" s="6">
        <v>30600230</v>
      </c>
      <c r="J136" s="6" t="s">
        <v>91</v>
      </c>
      <c r="K136" s="4">
        <f t="shared" si="15"/>
        <v>1</v>
      </c>
      <c r="L136" s="4">
        <f t="shared" si="16"/>
        <v>1</v>
      </c>
      <c r="M136" s="4">
        <f t="shared" si="18"/>
        <v>1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>
        <v>1</v>
      </c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6">
        <f t="shared" si="17"/>
        <v>0</v>
      </c>
    </row>
    <row r="137" spans="1:100" ht="28.8">
      <c r="A137" s="22" t="s">
        <v>455</v>
      </c>
      <c r="B137" s="4" t="s">
        <v>493</v>
      </c>
      <c r="C137" s="4">
        <v>4</v>
      </c>
      <c r="D137" s="4"/>
      <c r="E137" s="4" t="s">
        <v>350</v>
      </c>
      <c r="F137" s="6" t="s">
        <v>98</v>
      </c>
      <c r="G137" s="6"/>
      <c r="H137" s="4"/>
      <c r="I137" s="6" t="s">
        <v>456</v>
      </c>
      <c r="J137" s="6" t="s">
        <v>91</v>
      </c>
      <c r="K137" s="4">
        <f t="shared" si="15"/>
        <v>2</v>
      </c>
      <c r="L137" s="4">
        <f t="shared" si="16"/>
        <v>3</v>
      </c>
      <c r="M137" s="4">
        <f t="shared" si="18"/>
        <v>1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>
        <v>1</v>
      </c>
      <c r="AT137" s="4">
        <v>1</v>
      </c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 t="s">
        <v>563</v>
      </c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6">
        <f t="shared" si="17"/>
        <v>0</v>
      </c>
    </row>
    <row r="138" spans="1:100" ht="43.2">
      <c r="A138" s="22" t="s">
        <v>644</v>
      </c>
      <c r="B138" s="4" t="s">
        <v>493</v>
      </c>
      <c r="C138" s="4">
        <v>8</v>
      </c>
      <c r="D138" s="4"/>
      <c r="E138" s="4" t="s">
        <v>350</v>
      </c>
      <c r="F138" s="6" t="s">
        <v>98</v>
      </c>
      <c r="G138" s="6"/>
      <c r="H138" s="4"/>
      <c r="I138" s="6">
        <v>30600160</v>
      </c>
      <c r="J138" s="6" t="s">
        <v>91</v>
      </c>
      <c r="K138" s="4">
        <f t="shared" si="15"/>
        <v>1</v>
      </c>
      <c r="L138" s="4">
        <f t="shared" si="16"/>
        <v>1</v>
      </c>
      <c r="M138" s="4">
        <f t="shared" si="18"/>
        <v>1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6">
        <f t="shared" si="17"/>
        <v>0</v>
      </c>
    </row>
    <row r="139" spans="1:100">
      <c r="A139" s="22" t="s">
        <v>645</v>
      </c>
      <c r="B139" s="4" t="s">
        <v>493</v>
      </c>
      <c r="C139" s="4">
        <v>2</v>
      </c>
      <c r="D139" s="4"/>
      <c r="E139" s="4" t="s">
        <v>350</v>
      </c>
      <c r="F139" s="6" t="s">
        <v>98</v>
      </c>
      <c r="G139" s="6"/>
      <c r="H139" s="4"/>
      <c r="I139" s="6">
        <v>30600390</v>
      </c>
      <c r="J139" s="6" t="s">
        <v>262</v>
      </c>
      <c r="K139" s="4">
        <f t="shared" si="15"/>
        <v>2</v>
      </c>
      <c r="L139" s="4">
        <f t="shared" si="16"/>
        <v>2</v>
      </c>
      <c r="M139" s="4">
        <f t="shared" si="18"/>
        <v>1</v>
      </c>
      <c r="N139" s="4"/>
      <c r="O139" s="4"/>
      <c r="P139" s="4"/>
      <c r="Q139" s="4"/>
      <c r="R139" s="4"/>
      <c r="S139" s="4"/>
      <c r="T139" s="4"/>
      <c r="U139" s="4"/>
      <c r="V139" s="4"/>
      <c r="W139" s="4">
        <v>1</v>
      </c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>
        <v>1</v>
      </c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6">
        <f t="shared" si="17"/>
        <v>0</v>
      </c>
    </row>
    <row r="140" spans="1:100">
      <c r="A140" s="22" t="s">
        <v>506</v>
      </c>
      <c r="B140" s="4" t="s">
        <v>493</v>
      </c>
      <c r="C140" s="4">
        <v>1</v>
      </c>
      <c r="D140" s="4"/>
      <c r="E140" s="4" t="s">
        <v>350</v>
      </c>
      <c r="F140" s="6" t="s">
        <v>98</v>
      </c>
      <c r="G140" s="6"/>
      <c r="H140" s="4"/>
      <c r="I140" s="6">
        <v>30022840</v>
      </c>
      <c r="J140" s="6" t="s">
        <v>5</v>
      </c>
      <c r="K140" s="4">
        <f t="shared" si="15"/>
        <v>7</v>
      </c>
      <c r="L140" s="4">
        <f t="shared" si="16"/>
        <v>5</v>
      </c>
      <c r="M140" s="4">
        <f t="shared" si="18"/>
        <v>2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>
        <v>1</v>
      </c>
      <c r="Z140" s="4"/>
      <c r="AA140" s="4"/>
      <c r="AB140" s="4"/>
      <c r="AC140" s="4">
        <v>1</v>
      </c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>
        <v>2</v>
      </c>
      <c r="BJ140" s="4"/>
      <c r="BK140" s="4"/>
      <c r="BL140" s="4">
        <v>1</v>
      </c>
      <c r="BM140" s="4"/>
      <c r="BN140" s="4">
        <v>2</v>
      </c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6">
        <f t="shared" si="17"/>
        <v>0</v>
      </c>
    </row>
    <row r="141" spans="1:100">
      <c r="A141" s="22" t="s">
        <v>507</v>
      </c>
      <c r="B141" s="4" t="s">
        <v>493</v>
      </c>
      <c r="C141" s="4">
        <v>1</v>
      </c>
      <c r="D141" s="4"/>
      <c r="E141" s="4" t="s">
        <v>350</v>
      </c>
      <c r="F141" s="6" t="s">
        <v>98</v>
      </c>
      <c r="G141" s="6"/>
      <c r="H141" s="4"/>
      <c r="I141" s="6">
        <v>30022830</v>
      </c>
      <c r="J141" s="6" t="s">
        <v>122</v>
      </c>
      <c r="K141" s="4">
        <f t="shared" si="15"/>
        <v>7</v>
      </c>
      <c r="L141" s="4">
        <f t="shared" si="16"/>
        <v>5</v>
      </c>
      <c r="M141" s="4">
        <f t="shared" si="18"/>
        <v>2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>
        <v>1</v>
      </c>
      <c r="Z141" s="4"/>
      <c r="AA141" s="4"/>
      <c r="AB141" s="4"/>
      <c r="AC141" s="4">
        <v>1</v>
      </c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>
        <v>2</v>
      </c>
      <c r="BJ141" s="4"/>
      <c r="BK141" s="4"/>
      <c r="BL141" s="4">
        <v>1</v>
      </c>
      <c r="BM141" s="4"/>
      <c r="BN141" s="4">
        <v>2</v>
      </c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6">
        <f t="shared" si="17"/>
        <v>0</v>
      </c>
    </row>
    <row r="142" spans="1:100">
      <c r="A142" s="22" t="s">
        <v>439</v>
      </c>
      <c r="B142" s="4" t="s">
        <v>493</v>
      </c>
      <c r="C142" s="4">
        <v>1</v>
      </c>
      <c r="D142" s="4"/>
      <c r="E142" s="4" t="s">
        <v>350</v>
      </c>
      <c r="F142" s="6" t="s">
        <v>261</v>
      </c>
      <c r="G142" s="6"/>
      <c r="H142" s="4"/>
      <c r="I142" s="17">
        <v>30033630</v>
      </c>
      <c r="J142" s="7" t="s">
        <v>261</v>
      </c>
      <c r="K142" s="4">
        <f t="shared" si="15"/>
        <v>11</v>
      </c>
      <c r="L142" s="4">
        <f t="shared" si="16"/>
        <v>12</v>
      </c>
      <c r="M142" s="4">
        <f t="shared" si="18"/>
        <v>1</v>
      </c>
      <c r="N142" s="4"/>
      <c r="O142" s="4"/>
      <c r="P142" s="4"/>
      <c r="Q142" s="4"/>
      <c r="R142" s="4"/>
      <c r="S142" s="4"/>
      <c r="T142" s="4"/>
      <c r="U142" s="4">
        <v>1</v>
      </c>
      <c r="V142" s="4"/>
      <c r="W142" s="4"/>
      <c r="X142" s="4"/>
      <c r="Y142" s="4"/>
      <c r="Z142" s="4"/>
      <c r="AA142" s="4"/>
      <c r="AB142" s="4"/>
      <c r="AC142" s="4">
        <v>1</v>
      </c>
      <c r="AD142" s="4"/>
      <c r="AE142" s="4"/>
      <c r="AF142" s="4">
        <v>1</v>
      </c>
      <c r="AG142" s="4"/>
      <c r="AH142" s="4"/>
      <c r="AI142" s="4"/>
      <c r="AJ142" s="4"/>
      <c r="AK142" s="4"/>
      <c r="AL142" s="4"/>
      <c r="AM142" s="4">
        <v>1</v>
      </c>
      <c r="AN142" s="4">
        <v>1</v>
      </c>
      <c r="AO142" s="4"/>
      <c r="AP142" s="4"/>
      <c r="AQ142" s="4">
        <v>1</v>
      </c>
      <c r="AR142" s="4"/>
      <c r="AS142" s="4"/>
      <c r="AT142" s="4"/>
      <c r="AU142" s="4"/>
      <c r="AV142" s="29">
        <v>1</v>
      </c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>
        <v>1</v>
      </c>
      <c r="BM142" s="4">
        <v>1</v>
      </c>
      <c r="BN142" s="4"/>
      <c r="BO142" s="4"/>
      <c r="BP142" s="4">
        <v>1</v>
      </c>
      <c r="BQ142" s="4"/>
      <c r="BR142" s="4"/>
      <c r="BS142" s="4">
        <v>1</v>
      </c>
      <c r="BT142" s="4"/>
      <c r="BU142" s="4"/>
      <c r="BV142" s="4"/>
      <c r="BW142" s="4"/>
      <c r="BX142" s="4"/>
      <c r="BY142" s="4"/>
      <c r="BZ142" s="4"/>
      <c r="CA142" s="4" t="s">
        <v>563</v>
      </c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6">
        <f t="shared" si="17"/>
        <v>0</v>
      </c>
    </row>
    <row r="143" spans="1:100">
      <c r="A143" s="22" t="s">
        <v>318</v>
      </c>
      <c r="B143" s="4"/>
      <c r="C143" s="4">
        <v>1</v>
      </c>
      <c r="D143" s="4"/>
      <c r="E143" s="4" t="s">
        <v>464</v>
      </c>
      <c r="F143" s="6" t="s">
        <v>98</v>
      </c>
      <c r="G143" s="6"/>
      <c r="H143" s="4"/>
      <c r="I143" s="6" t="s">
        <v>138</v>
      </c>
      <c r="J143" s="6" t="s">
        <v>106</v>
      </c>
      <c r="K143" s="4">
        <f t="shared" si="15"/>
        <v>3</v>
      </c>
      <c r="L143" s="4">
        <f t="shared" si="16"/>
        <v>3</v>
      </c>
      <c r="M143" s="4">
        <f t="shared" si="18"/>
        <v>1</v>
      </c>
      <c r="N143" s="4"/>
      <c r="O143" s="4"/>
      <c r="P143" s="4"/>
      <c r="Q143" s="4"/>
      <c r="R143" s="4">
        <v>1</v>
      </c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>
        <v>1</v>
      </c>
      <c r="BP143" s="4"/>
      <c r="BQ143" s="4"/>
      <c r="BR143" s="4">
        <v>1</v>
      </c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6">
        <f t="shared" si="17"/>
        <v>0</v>
      </c>
    </row>
    <row r="144" spans="1:100">
      <c r="A144" s="22" t="s">
        <v>298</v>
      </c>
      <c r="B144" s="4" t="s">
        <v>493</v>
      </c>
      <c r="C144" s="44">
        <v>1</v>
      </c>
      <c r="D144" s="4"/>
      <c r="E144" s="4" t="s">
        <v>464</v>
      </c>
      <c r="F144" s="6" t="s">
        <v>98</v>
      </c>
      <c r="G144" s="6"/>
      <c r="H144" s="44"/>
      <c r="I144" s="6" t="s">
        <v>270</v>
      </c>
      <c r="J144" s="6" t="s">
        <v>99</v>
      </c>
      <c r="K144" s="4">
        <f t="shared" si="15"/>
        <v>6</v>
      </c>
      <c r="L144" s="4">
        <f t="shared" si="16"/>
        <v>7</v>
      </c>
      <c r="M144" s="4">
        <f t="shared" si="18"/>
        <v>1</v>
      </c>
      <c r="N144" s="4"/>
      <c r="O144" s="4"/>
      <c r="P144" s="4"/>
      <c r="Q144" s="4"/>
      <c r="R144" s="4">
        <v>1</v>
      </c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>
        <v>1</v>
      </c>
      <c r="AT144" s="4"/>
      <c r="AU144" s="4"/>
      <c r="AV144" s="4">
        <v>1</v>
      </c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>
        <v>1</v>
      </c>
      <c r="BP144" s="4"/>
      <c r="BQ144" s="4"/>
      <c r="BR144" s="4">
        <v>1</v>
      </c>
      <c r="BS144" s="4"/>
      <c r="BT144" s="4"/>
      <c r="BU144" s="4"/>
      <c r="BV144" s="4"/>
      <c r="BW144" s="4"/>
      <c r="BX144" s="4"/>
      <c r="BY144" s="4"/>
      <c r="BZ144" s="4"/>
      <c r="CA144" s="4"/>
      <c r="CB144" s="4" t="s">
        <v>563</v>
      </c>
      <c r="CC144" s="4"/>
      <c r="CD144" s="4"/>
      <c r="CE144" s="4"/>
      <c r="CF144" s="4"/>
      <c r="CG144" s="4">
        <v>1</v>
      </c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6">
        <f t="shared" si="17"/>
        <v>1</v>
      </c>
    </row>
    <row r="145" spans="1:100">
      <c r="A145" s="45" t="s">
        <v>427</v>
      </c>
      <c r="B145" s="46"/>
      <c r="C145" s="4">
        <v>1</v>
      </c>
      <c r="D145" s="4"/>
      <c r="E145" s="46" t="s">
        <v>477</v>
      </c>
      <c r="F145" s="41" t="s">
        <v>5</v>
      </c>
      <c r="G145" s="41"/>
      <c r="H145" s="4"/>
      <c r="I145" s="6" t="s">
        <v>428</v>
      </c>
      <c r="J145" s="6" t="s">
        <v>5</v>
      </c>
      <c r="K145" s="4">
        <f t="shared" si="15"/>
        <v>2</v>
      </c>
      <c r="L145" s="4">
        <f t="shared" si="16"/>
        <v>2</v>
      </c>
      <c r="M145" s="4">
        <f t="shared" si="18"/>
        <v>1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>
        <v>1</v>
      </c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>
        <v>1</v>
      </c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6">
        <f t="shared" si="17"/>
        <v>0</v>
      </c>
    </row>
    <row r="146" spans="1:100">
      <c r="A146" s="22" t="s">
        <v>293</v>
      </c>
      <c r="B146" s="4" t="s">
        <v>493</v>
      </c>
      <c r="C146" s="4">
        <v>1</v>
      </c>
      <c r="D146" s="4"/>
      <c r="E146" s="4" t="s">
        <v>377</v>
      </c>
      <c r="F146" s="6" t="s">
        <v>98</v>
      </c>
      <c r="G146" s="6">
        <v>30022290</v>
      </c>
      <c r="H146" s="4" t="s">
        <v>526</v>
      </c>
      <c r="I146" s="6"/>
      <c r="J146" s="6"/>
      <c r="K146" s="4">
        <f t="shared" si="15"/>
        <v>8</v>
      </c>
      <c r="L146" s="4">
        <f t="shared" si="16"/>
        <v>7</v>
      </c>
      <c r="M146" s="4">
        <f t="shared" si="18"/>
        <v>2</v>
      </c>
      <c r="N146" s="4"/>
      <c r="O146" s="4"/>
      <c r="P146" s="4"/>
      <c r="Q146" s="4">
        <v>1</v>
      </c>
      <c r="R146" s="4">
        <v>1</v>
      </c>
      <c r="S146" s="4">
        <v>1</v>
      </c>
      <c r="T146" s="4">
        <v>1</v>
      </c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29">
        <v>1</v>
      </c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>
        <v>1</v>
      </c>
      <c r="BN146" s="4"/>
      <c r="BO146" s="4"/>
      <c r="BP146" s="4"/>
      <c r="BQ146" s="4"/>
      <c r="BR146" s="4">
        <v>2</v>
      </c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6">
        <f t="shared" si="17"/>
        <v>0</v>
      </c>
    </row>
    <row r="147" spans="1:100">
      <c r="A147" s="22" t="s">
        <v>716</v>
      </c>
      <c r="B147" s="4"/>
      <c r="C147" s="4">
        <v>1</v>
      </c>
      <c r="D147" s="4"/>
      <c r="E147" s="4" t="s">
        <v>377</v>
      </c>
      <c r="F147" s="6" t="s">
        <v>98</v>
      </c>
      <c r="G147" s="6"/>
      <c r="H147" s="4" t="s">
        <v>717</v>
      </c>
      <c r="I147" s="6"/>
      <c r="J147" s="6" t="s">
        <v>97</v>
      </c>
      <c r="K147" s="4">
        <f t="shared" si="15"/>
        <v>2</v>
      </c>
      <c r="L147" s="4">
        <f t="shared" si="16"/>
        <v>2</v>
      </c>
      <c r="M147" s="4">
        <f t="shared" si="18"/>
        <v>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>
        <v>1</v>
      </c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>
        <v>1</v>
      </c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6">
        <f t="shared" si="17"/>
        <v>0</v>
      </c>
    </row>
    <row r="148" spans="1:100">
      <c r="A148" s="22" t="s">
        <v>289</v>
      </c>
      <c r="B148" s="4" t="s">
        <v>493</v>
      </c>
      <c r="C148" s="4">
        <v>1</v>
      </c>
      <c r="D148" s="4"/>
      <c r="E148" s="4" t="s">
        <v>377</v>
      </c>
      <c r="F148" s="6" t="s">
        <v>92</v>
      </c>
      <c r="G148" s="6"/>
      <c r="H148" s="4"/>
      <c r="I148" s="6">
        <v>30083620</v>
      </c>
      <c r="J148" s="6" t="s">
        <v>472</v>
      </c>
      <c r="K148" s="4">
        <f t="shared" si="15"/>
        <v>3</v>
      </c>
      <c r="L148" s="4">
        <f t="shared" si="16"/>
        <v>4</v>
      </c>
      <c r="M148" s="4">
        <f t="shared" si="18"/>
        <v>1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>
        <v>1</v>
      </c>
      <c r="AP148" s="4">
        <v>1</v>
      </c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v>1</v>
      </c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 t="s">
        <v>563</v>
      </c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6">
        <f t="shared" si="17"/>
        <v>0</v>
      </c>
    </row>
    <row r="149" spans="1:100">
      <c r="A149" s="22" t="s">
        <v>322</v>
      </c>
      <c r="B149" s="4"/>
      <c r="C149" s="4">
        <v>1</v>
      </c>
      <c r="D149" s="4"/>
      <c r="E149" s="4" t="s">
        <v>377</v>
      </c>
      <c r="F149" s="6" t="s">
        <v>98</v>
      </c>
      <c r="G149" s="6"/>
      <c r="H149" s="4"/>
      <c r="I149" s="6" t="s">
        <v>323</v>
      </c>
      <c r="J149" s="6" t="s">
        <v>97</v>
      </c>
      <c r="K149" s="4">
        <f t="shared" si="15"/>
        <v>2</v>
      </c>
      <c r="L149" s="4">
        <f t="shared" si="16"/>
        <v>2</v>
      </c>
      <c r="M149" s="4">
        <f t="shared" si="18"/>
        <v>1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>
        <v>1</v>
      </c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>
        <v>1</v>
      </c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6">
        <f t="shared" si="17"/>
        <v>0</v>
      </c>
    </row>
    <row r="150" spans="1:100">
      <c r="A150" s="22" t="s">
        <v>284</v>
      </c>
      <c r="B150" s="4" t="s">
        <v>493</v>
      </c>
      <c r="C150" s="4">
        <v>3</v>
      </c>
      <c r="D150" s="4"/>
      <c r="E150" s="4" t="s">
        <v>377</v>
      </c>
      <c r="F150" s="6" t="s">
        <v>98</v>
      </c>
      <c r="G150" s="6"/>
      <c r="H150" s="4"/>
      <c r="I150" s="6">
        <v>30600410</v>
      </c>
      <c r="J150" s="6" t="s">
        <v>145</v>
      </c>
      <c r="K150" s="4">
        <f t="shared" si="15"/>
        <v>2</v>
      </c>
      <c r="L150" s="4">
        <f t="shared" si="16"/>
        <v>2</v>
      </c>
      <c r="M150" s="4">
        <f t="shared" si="18"/>
        <v>1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>
        <v>1</v>
      </c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>
        <v>1</v>
      </c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6">
        <f t="shared" si="17"/>
        <v>0</v>
      </c>
    </row>
    <row r="151" spans="1:100">
      <c r="A151" s="22" t="s">
        <v>469</v>
      </c>
      <c r="B151" s="4" t="s">
        <v>493</v>
      </c>
      <c r="C151" s="4">
        <v>1</v>
      </c>
      <c r="D151" s="4"/>
      <c r="E151" s="4" t="s">
        <v>370</v>
      </c>
      <c r="F151" s="6" t="s">
        <v>98</v>
      </c>
      <c r="G151" s="6"/>
      <c r="H151" s="4"/>
      <c r="I151" s="6">
        <v>3021810</v>
      </c>
      <c r="J151" s="6" t="s">
        <v>472</v>
      </c>
      <c r="K151" s="4">
        <f t="shared" si="15"/>
        <v>11</v>
      </c>
      <c r="L151" s="4">
        <f t="shared" si="16"/>
        <v>4</v>
      </c>
      <c r="M151" s="4">
        <f t="shared" si="18"/>
        <v>4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>
        <v>4</v>
      </c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>
        <v>2</v>
      </c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>
        <v>4</v>
      </c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>
        <v>1</v>
      </c>
      <c r="CR151" s="4"/>
      <c r="CS151" s="4"/>
      <c r="CT151" s="4"/>
      <c r="CU151" s="4"/>
      <c r="CV151" s="46">
        <f t="shared" si="17"/>
        <v>1</v>
      </c>
    </row>
    <row r="152" spans="1:100">
      <c r="A152" s="22" t="s">
        <v>540</v>
      </c>
      <c r="B152" s="4" t="s">
        <v>493</v>
      </c>
      <c r="C152" s="4">
        <v>1</v>
      </c>
      <c r="D152" s="4"/>
      <c r="E152" s="4" t="s">
        <v>370</v>
      </c>
      <c r="F152" s="6" t="s">
        <v>98</v>
      </c>
      <c r="G152" s="6"/>
      <c r="H152" s="4"/>
      <c r="I152" s="6">
        <v>30023412</v>
      </c>
      <c r="J152" s="6" t="s">
        <v>94</v>
      </c>
      <c r="K152" s="4">
        <f t="shared" si="15"/>
        <v>6</v>
      </c>
      <c r="L152" s="4">
        <f t="shared" si="16"/>
        <v>4</v>
      </c>
      <c r="M152" s="4">
        <f t="shared" si="18"/>
        <v>2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>
        <v>1</v>
      </c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29">
        <v>1</v>
      </c>
      <c r="AW152" s="4">
        <v>2</v>
      </c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>
        <v>2</v>
      </c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6">
        <f t="shared" si="17"/>
        <v>0</v>
      </c>
    </row>
    <row r="153" spans="1:100">
      <c r="A153" s="22" t="s">
        <v>540</v>
      </c>
      <c r="B153" s="4" t="s">
        <v>493</v>
      </c>
      <c r="C153" s="4">
        <v>1</v>
      </c>
      <c r="D153" s="4"/>
      <c r="E153" s="4" t="s">
        <v>370</v>
      </c>
      <c r="F153" s="6" t="s">
        <v>5</v>
      </c>
      <c r="G153" s="6">
        <v>30027230</v>
      </c>
      <c r="H153" s="4"/>
      <c r="J153" s="6"/>
      <c r="K153" s="4">
        <f t="shared" si="15"/>
        <v>0</v>
      </c>
      <c r="L153" s="4">
        <f t="shared" si="16"/>
        <v>1</v>
      </c>
      <c r="M153" s="4">
        <f t="shared" si="18"/>
        <v>0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 t="s">
        <v>563</v>
      </c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6">
        <f t="shared" si="17"/>
        <v>0</v>
      </c>
    </row>
    <row r="154" spans="1:100">
      <c r="A154" s="22" t="s">
        <v>257</v>
      </c>
      <c r="B154" s="4" t="s">
        <v>493</v>
      </c>
      <c r="C154" s="4">
        <v>1</v>
      </c>
      <c r="D154" s="4"/>
      <c r="E154" s="4" t="s">
        <v>431</v>
      </c>
      <c r="F154" s="6" t="s">
        <v>262</v>
      </c>
      <c r="G154" s="6">
        <v>30023460</v>
      </c>
      <c r="H154" s="4"/>
      <c r="I154" s="17"/>
      <c r="J154" s="17"/>
      <c r="K154" s="4">
        <f t="shared" si="15"/>
        <v>6</v>
      </c>
      <c r="L154" s="4">
        <f t="shared" si="16"/>
        <v>6</v>
      </c>
      <c r="M154" s="4">
        <f t="shared" si="18"/>
        <v>1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>
        <v>1</v>
      </c>
      <c r="AN154" s="4">
        <v>1</v>
      </c>
      <c r="AO154" s="4"/>
      <c r="AP154" s="4">
        <v>1</v>
      </c>
      <c r="AQ154" s="4">
        <v>1</v>
      </c>
      <c r="AR154" s="4"/>
      <c r="AS154" s="4"/>
      <c r="AT154" s="4"/>
      <c r="AU154" s="4"/>
      <c r="AV154" s="29">
        <v>1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>
        <v>1</v>
      </c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6">
        <f t="shared" si="17"/>
        <v>0</v>
      </c>
    </row>
    <row r="155" spans="1:100">
      <c r="A155" s="22" t="s">
        <v>257</v>
      </c>
      <c r="B155" s="4" t="s">
        <v>493</v>
      </c>
      <c r="C155" s="4">
        <v>1</v>
      </c>
      <c r="D155" s="4"/>
      <c r="E155" s="4" t="s">
        <v>431</v>
      </c>
      <c r="F155" s="6" t="s">
        <v>98</v>
      </c>
      <c r="G155" s="6"/>
      <c r="H155" s="4"/>
      <c r="I155" s="17"/>
      <c r="J155" s="17"/>
      <c r="K155" s="4">
        <f t="shared" si="15"/>
        <v>1</v>
      </c>
      <c r="L155" s="4">
        <f t="shared" si="16"/>
        <v>2</v>
      </c>
      <c r="M155" s="4">
        <f t="shared" si="18"/>
        <v>1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 t="s">
        <v>563</v>
      </c>
      <c r="AR155" s="4"/>
      <c r="AS155" s="4"/>
      <c r="AT155" s="4"/>
      <c r="AU155" s="4"/>
      <c r="AV155" s="29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>
        <v>1</v>
      </c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6">
        <f t="shared" si="17"/>
        <v>0</v>
      </c>
    </row>
    <row r="156" spans="1:100">
      <c r="A156" s="22" t="s">
        <v>257</v>
      </c>
      <c r="B156" s="4" t="s">
        <v>493</v>
      </c>
      <c r="C156" s="4">
        <v>1</v>
      </c>
      <c r="D156" s="4"/>
      <c r="E156" s="4" t="s">
        <v>431</v>
      </c>
      <c r="F156" s="6" t="s">
        <v>5</v>
      </c>
      <c r="G156" s="6"/>
      <c r="H156" s="4"/>
      <c r="I156" s="6">
        <v>30023460</v>
      </c>
      <c r="J156" s="17" t="s">
        <v>91</v>
      </c>
      <c r="K156" s="4">
        <f t="shared" si="15"/>
        <v>4</v>
      </c>
      <c r="L156" s="4">
        <f t="shared" si="16"/>
        <v>2</v>
      </c>
      <c r="M156" s="4">
        <f t="shared" si="18"/>
        <v>4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>
        <v>4</v>
      </c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29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 t="s">
        <v>510</v>
      </c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6">
        <f t="shared" si="17"/>
        <v>0</v>
      </c>
    </row>
    <row r="157" spans="1:100" ht="28.8">
      <c r="A157" s="22" t="s">
        <v>771</v>
      </c>
      <c r="B157" s="4"/>
      <c r="C157" s="4">
        <v>4</v>
      </c>
      <c r="D157" s="4"/>
      <c r="E157" s="4" t="s">
        <v>431</v>
      </c>
      <c r="F157" s="6" t="s">
        <v>98</v>
      </c>
      <c r="G157" s="6"/>
      <c r="H157" s="4"/>
      <c r="I157" s="6"/>
      <c r="J157" s="6"/>
      <c r="K157" s="4">
        <f t="shared" si="15"/>
        <v>1</v>
      </c>
      <c r="L157" s="4">
        <f t="shared" si="16"/>
        <v>1</v>
      </c>
      <c r="M157" s="4">
        <f t="shared" si="18"/>
        <v>1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>
        <v>1</v>
      </c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6">
        <f t="shared" si="17"/>
        <v>0</v>
      </c>
    </row>
    <row r="158" spans="1:100">
      <c r="A158" s="22" t="s">
        <v>285</v>
      </c>
      <c r="B158" s="4"/>
      <c r="C158" s="4">
        <v>1</v>
      </c>
      <c r="D158" s="4"/>
      <c r="E158" s="4" t="s">
        <v>346</v>
      </c>
      <c r="F158" s="6" t="s">
        <v>98</v>
      </c>
      <c r="G158" s="6"/>
      <c r="H158" s="4"/>
      <c r="I158" s="6"/>
      <c r="J158" s="6" t="s">
        <v>99</v>
      </c>
      <c r="K158" s="4">
        <f t="shared" si="15"/>
        <v>7</v>
      </c>
      <c r="L158" s="4">
        <f t="shared" si="16"/>
        <v>2</v>
      </c>
      <c r="M158" s="4">
        <f t="shared" si="18"/>
        <v>4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>
        <v>4</v>
      </c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>
        <v>3</v>
      </c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6">
        <f t="shared" si="17"/>
        <v>0</v>
      </c>
    </row>
    <row r="159" spans="1:100">
      <c r="A159" s="22" t="s">
        <v>429</v>
      </c>
      <c r="B159" s="4" t="s">
        <v>493</v>
      </c>
      <c r="C159" s="4">
        <v>1</v>
      </c>
      <c r="D159" s="4"/>
      <c r="E159" s="4" t="s">
        <v>346</v>
      </c>
      <c r="F159" s="6" t="s">
        <v>92</v>
      </c>
      <c r="G159" s="6"/>
      <c r="H159" s="6">
        <v>3544</v>
      </c>
      <c r="I159" s="6">
        <v>30070100</v>
      </c>
      <c r="J159" s="6" t="s">
        <v>91</v>
      </c>
      <c r="K159" s="4">
        <f t="shared" si="15"/>
        <v>6</v>
      </c>
      <c r="L159" s="4">
        <f t="shared" si="16"/>
        <v>3</v>
      </c>
      <c r="M159" s="4">
        <f t="shared" si="18"/>
        <v>3</v>
      </c>
      <c r="N159" s="4"/>
      <c r="O159" s="4"/>
      <c r="P159" s="4"/>
      <c r="Q159" s="4"/>
      <c r="R159" s="4"/>
      <c r="S159" s="4"/>
      <c r="T159" s="4">
        <v>3</v>
      </c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>
        <v>3</v>
      </c>
      <c r="BS159" s="4"/>
      <c r="BT159" s="4"/>
      <c r="BU159" s="4"/>
      <c r="BV159" s="4"/>
      <c r="BW159" s="4"/>
      <c r="BX159" s="4"/>
      <c r="BY159" s="4"/>
      <c r="BZ159" s="4"/>
      <c r="CA159" s="4" t="s">
        <v>562</v>
      </c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6">
        <f t="shared" si="17"/>
        <v>0</v>
      </c>
    </row>
    <row r="160" spans="1:100">
      <c r="A160" s="22" t="s">
        <v>443</v>
      </c>
      <c r="B160" s="4" t="s">
        <v>493</v>
      </c>
      <c r="C160" s="4">
        <v>1</v>
      </c>
      <c r="D160" s="4"/>
      <c r="E160" s="4" t="s">
        <v>346</v>
      </c>
      <c r="F160" s="6" t="s">
        <v>98</v>
      </c>
      <c r="G160" s="6"/>
      <c r="H160" s="4"/>
      <c r="I160" s="6">
        <v>30227412</v>
      </c>
      <c r="J160" s="6" t="s">
        <v>97</v>
      </c>
      <c r="K160" s="4">
        <f t="shared" si="15"/>
        <v>2</v>
      </c>
      <c r="L160" s="4">
        <f t="shared" si="16"/>
        <v>2</v>
      </c>
      <c r="M160" s="4">
        <f t="shared" si="18"/>
        <v>1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>
        <v>1</v>
      </c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>
        <v>1</v>
      </c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6">
        <f t="shared" si="17"/>
        <v>0</v>
      </c>
    </row>
    <row r="161" spans="1:101">
      <c r="A161" s="22" t="s">
        <v>326</v>
      </c>
      <c r="B161" s="4" t="s">
        <v>493</v>
      </c>
      <c r="C161" s="4">
        <v>1</v>
      </c>
      <c r="D161" s="4"/>
      <c r="E161" s="4" t="s">
        <v>346</v>
      </c>
      <c r="F161" s="6" t="s">
        <v>98</v>
      </c>
      <c r="G161" s="6"/>
      <c r="H161" s="4"/>
      <c r="I161" s="6">
        <v>30023660</v>
      </c>
      <c r="J161" s="6" t="s">
        <v>122</v>
      </c>
      <c r="K161" s="4">
        <f t="shared" si="15"/>
        <v>5</v>
      </c>
      <c r="L161" s="4">
        <f t="shared" si="16"/>
        <v>7</v>
      </c>
      <c r="M161" s="4">
        <f t="shared" si="18"/>
        <v>1</v>
      </c>
      <c r="N161" s="4"/>
      <c r="O161" s="4"/>
      <c r="P161" s="4"/>
      <c r="Q161" s="4"/>
      <c r="R161" s="4"/>
      <c r="S161" s="4">
        <v>1</v>
      </c>
      <c r="T161" s="4"/>
      <c r="U161" s="4"/>
      <c r="V161" s="4"/>
      <c r="W161" s="4"/>
      <c r="X161" s="4"/>
      <c r="Y161" s="4"/>
      <c r="Z161" s="4"/>
      <c r="AA161" s="4"/>
      <c r="AB161" s="4">
        <v>1</v>
      </c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>
        <v>1</v>
      </c>
      <c r="AU161" s="4" t="s">
        <v>563</v>
      </c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>
        <v>1</v>
      </c>
      <c r="BN161" s="4"/>
      <c r="BO161" s="4"/>
      <c r="BP161" s="4"/>
      <c r="BQ161" s="4">
        <v>1</v>
      </c>
      <c r="BR161" s="4"/>
      <c r="BS161" s="4"/>
      <c r="BT161" s="4"/>
      <c r="BU161" s="4"/>
      <c r="BV161" s="4"/>
      <c r="BW161" s="4"/>
      <c r="BX161" s="4"/>
      <c r="BY161" s="4"/>
      <c r="BZ161" s="4"/>
      <c r="CA161" s="4" t="s">
        <v>564</v>
      </c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6">
        <f t="shared" si="17"/>
        <v>0</v>
      </c>
    </row>
    <row r="162" spans="1:101">
      <c r="A162" s="22" t="s">
        <v>326</v>
      </c>
      <c r="B162" s="4" t="s">
        <v>493</v>
      </c>
      <c r="C162" s="4">
        <v>1</v>
      </c>
      <c r="D162" s="4"/>
      <c r="E162" s="4" t="s">
        <v>346</v>
      </c>
      <c r="F162" s="6" t="s">
        <v>122</v>
      </c>
      <c r="G162" s="6">
        <v>30023660</v>
      </c>
      <c r="H162" s="4"/>
      <c r="I162" s="6"/>
      <c r="J162" s="6"/>
      <c r="K162" s="4">
        <f t="shared" si="15"/>
        <v>1</v>
      </c>
      <c r="L162" s="4">
        <f t="shared" si="16"/>
        <v>2</v>
      </c>
      <c r="M162" s="4">
        <f t="shared" si="18"/>
        <v>1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 t="s">
        <v>563</v>
      </c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>
        <v>1</v>
      </c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6">
        <f t="shared" si="17"/>
        <v>0</v>
      </c>
    </row>
    <row r="163" spans="1:101">
      <c r="A163" s="22" t="s">
        <v>390</v>
      </c>
      <c r="B163" s="4"/>
      <c r="C163" s="4">
        <v>1</v>
      </c>
      <c r="D163" s="4"/>
      <c r="E163" s="4" t="s">
        <v>346</v>
      </c>
      <c r="F163" s="6" t="s">
        <v>98</v>
      </c>
      <c r="G163" s="6"/>
      <c r="H163" s="4"/>
      <c r="I163" s="6"/>
      <c r="J163" s="6" t="s">
        <v>91</v>
      </c>
      <c r="K163" s="4">
        <f t="shared" si="15"/>
        <v>3</v>
      </c>
      <c r="L163" s="4">
        <f t="shared" si="16"/>
        <v>3</v>
      </c>
      <c r="M163" s="4">
        <f t="shared" si="18"/>
        <v>1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>
        <v>1</v>
      </c>
      <c r="AU163" s="4"/>
      <c r="AV163" s="4"/>
      <c r="AW163" s="4"/>
      <c r="AX163" s="4"/>
      <c r="AY163" s="4">
        <v>1</v>
      </c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>
        <v>1</v>
      </c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6">
        <f t="shared" si="17"/>
        <v>0</v>
      </c>
    </row>
    <row r="164" spans="1:101">
      <c r="A164" s="22" t="s">
        <v>393</v>
      </c>
      <c r="B164" s="4"/>
      <c r="C164" s="4">
        <v>3</v>
      </c>
      <c r="D164" s="4"/>
      <c r="E164" s="4" t="s">
        <v>346</v>
      </c>
      <c r="F164" s="6" t="s">
        <v>92</v>
      </c>
      <c r="G164" s="6"/>
      <c r="H164" s="4"/>
      <c r="I164" s="6"/>
      <c r="J164" s="6"/>
      <c r="K164" s="4">
        <f t="shared" si="15"/>
        <v>1</v>
      </c>
      <c r="L164" s="4">
        <f t="shared" si="16"/>
        <v>1</v>
      </c>
      <c r="M164" s="4">
        <f t="shared" si="18"/>
        <v>1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>
        <v>1</v>
      </c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6">
        <f t="shared" si="17"/>
        <v>0</v>
      </c>
    </row>
    <row r="165" spans="1:101">
      <c r="A165" s="22" t="s">
        <v>440</v>
      </c>
      <c r="B165" s="4" t="s">
        <v>493</v>
      </c>
      <c r="C165" s="4">
        <v>1</v>
      </c>
      <c r="D165" s="4"/>
      <c r="E165" s="4" t="s">
        <v>346</v>
      </c>
      <c r="F165" s="6" t="s">
        <v>91</v>
      </c>
      <c r="G165" s="6">
        <v>30045890</v>
      </c>
      <c r="H165" s="4"/>
      <c r="I165" s="6"/>
      <c r="J165" s="6"/>
      <c r="K165" s="4">
        <f t="shared" si="15"/>
        <v>4</v>
      </c>
      <c r="L165" s="4">
        <f t="shared" si="16"/>
        <v>4</v>
      </c>
      <c r="M165" s="4">
        <f t="shared" si="18"/>
        <v>2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>
        <v>2</v>
      </c>
      <c r="AJ165" s="4"/>
      <c r="AK165" s="4" t="s">
        <v>574</v>
      </c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>
        <v>1</v>
      </c>
      <c r="BQ165" s="4"/>
      <c r="BR165" s="4"/>
      <c r="BS165" s="4"/>
      <c r="BT165" s="4"/>
      <c r="BU165" s="4"/>
      <c r="BV165" s="4"/>
      <c r="BW165" s="4">
        <v>1</v>
      </c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6">
        <f t="shared" si="17"/>
        <v>0</v>
      </c>
    </row>
    <row r="166" spans="1:101">
      <c r="A166" s="22" t="s">
        <v>440</v>
      </c>
      <c r="B166" s="4" t="s">
        <v>493</v>
      </c>
      <c r="C166" s="4">
        <v>1</v>
      </c>
      <c r="D166" s="4"/>
      <c r="E166" s="4" t="s">
        <v>346</v>
      </c>
      <c r="F166" s="6" t="s">
        <v>98</v>
      </c>
      <c r="G166" s="6"/>
      <c r="H166" s="4"/>
      <c r="I166" s="6">
        <v>30045890</v>
      </c>
      <c r="J166" s="6" t="s">
        <v>262</v>
      </c>
      <c r="K166" s="4">
        <f t="shared" si="15"/>
        <v>15</v>
      </c>
      <c r="L166" s="4">
        <f t="shared" si="16"/>
        <v>6</v>
      </c>
      <c r="M166" s="4">
        <f t="shared" si="18"/>
        <v>5</v>
      </c>
      <c r="N166" s="4"/>
      <c r="O166" s="4"/>
      <c r="P166" s="4"/>
      <c r="Q166" s="4"/>
      <c r="R166" s="4"/>
      <c r="S166" s="4"/>
      <c r="T166" s="4"/>
      <c r="U166" s="4"/>
      <c r="V166" s="4">
        <v>4</v>
      </c>
      <c r="W166" s="4"/>
      <c r="X166" s="4"/>
      <c r="Y166" s="4"/>
      <c r="Z166" s="4"/>
      <c r="AA166" s="4"/>
      <c r="AB166" s="4"/>
      <c r="AC166" s="4">
        <v>1</v>
      </c>
      <c r="AD166" s="4">
        <v>2</v>
      </c>
      <c r="AE166" s="4"/>
      <c r="AF166" s="4"/>
      <c r="AG166" s="4"/>
      <c r="AH166" s="4"/>
      <c r="AI166" s="4"/>
      <c r="AJ166" s="4"/>
      <c r="AK166" s="4">
        <v>5</v>
      </c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>
        <v>3</v>
      </c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 t="s">
        <v>562</v>
      </c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6">
        <f t="shared" si="17"/>
        <v>0</v>
      </c>
    </row>
    <row r="167" spans="1:101">
      <c r="A167" s="22" t="s">
        <v>267</v>
      </c>
      <c r="B167" s="4" t="s">
        <v>493</v>
      </c>
      <c r="C167" s="4">
        <v>1</v>
      </c>
      <c r="D167" s="4"/>
      <c r="E167" s="4" t="s">
        <v>346</v>
      </c>
      <c r="F167" s="6" t="s">
        <v>92</v>
      </c>
      <c r="G167" s="6"/>
      <c r="H167" s="4"/>
      <c r="I167" s="6">
        <v>30247520</v>
      </c>
      <c r="J167" s="6" t="s">
        <v>91</v>
      </c>
      <c r="K167" s="4">
        <f t="shared" si="15"/>
        <v>2</v>
      </c>
      <c r="L167" s="4">
        <f t="shared" si="16"/>
        <v>1</v>
      </c>
      <c r="M167" s="4">
        <f t="shared" si="18"/>
        <v>2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>
        <v>2</v>
      </c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6">
        <f t="shared" si="17"/>
        <v>0</v>
      </c>
    </row>
    <row r="168" spans="1:101">
      <c r="A168" s="22" t="s">
        <v>267</v>
      </c>
      <c r="B168" s="4" t="s">
        <v>493</v>
      </c>
      <c r="C168" s="4">
        <v>1</v>
      </c>
      <c r="D168" s="4"/>
      <c r="E168" s="4" t="s">
        <v>346</v>
      </c>
      <c r="F168" s="6" t="s">
        <v>98</v>
      </c>
      <c r="G168" s="6"/>
      <c r="H168" s="4"/>
      <c r="I168" s="7">
        <v>30247520</v>
      </c>
      <c r="J168" s="7" t="s">
        <v>91</v>
      </c>
      <c r="K168" s="4">
        <f t="shared" si="15"/>
        <v>0</v>
      </c>
      <c r="L168" s="4">
        <f t="shared" si="16"/>
        <v>1</v>
      </c>
      <c r="M168" s="4">
        <f t="shared" si="18"/>
        <v>0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29" t="s">
        <v>562</v>
      </c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6">
        <f t="shared" si="17"/>
        <v>0</v>
      </c>
      <c r="CW168" t="s">
        <v>727</v>
      </c>
    </row>
    <row r="169" spans="1:101">
      <c r="A169" s="22" t="s">
        <v>279</v>
      </c>
      <c r="B169" s="4" t="s">
        <v>493</v>
      </c>
      <c r="C169" s="4">
        <v>1</v>
      </c>
      <c r="D169" s="4"/>
      <c r="E169" s="4" t="s">
        <v>346</v>
      </c>
      <c r="F169" s="6" t="s">
        <v>98</v>
      </c>
      <c r="G169" s="6"/>
      <c r="H169" s="4"/>
      <c r="I169" s="7">
        <v>30048080</v>
      </c>
      <c r="J169" s="7" t="s">
        <v>97</v>
      </c>
      <c r="K169" s="4">
        <f t="shared" si="15"/>
        <v>4</v>
      </c>
      <c r="L169" s="4">
        <f t="shared" si="16"/>
        <v>4</v>
      </c>
      <c r="M169" s="4">
        <f t="shared" si="18"/>
        <v>1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>
        <v>1</v>
      </c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29">
        <v>1</v>
      </c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>
        <v>1</v>
      </c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>
        <v>1</v>
      </c>
      <c r="CQ169" s="4"/>
      <c r="CR169" s="4"/>
      <c r="CS169" s="4"/>
      <c r="CT169" s="4"/>
      <c r="CU169" s="4"/>
      <c r="CV169" s="46">
        <f t="shared" si="17"/>
        <v>1</v>
      </c>
    </row>
    <row r="170" spans="1:101">
      <c r="A170" s="22" t="s">
        <v>442</v>
      </c>
      <c r="B170" s="4" t="s">
        <v>493</v>
      </c>
      <c r="C170" s="4">
        <v>1</v>
      </c>
      <c r="D170" s="4"/>
      <c r="E170" s="4" t="s">
        <v>346</v>
      </c>
      <c r="F170" s="6" t="s">
        <v>92</v>
      </c>
      <c r="G170" s="6"/>
      <c r="H170" s="4"/>
      <c r="I170" s="6">
        <v>30048050</v>
      </c>
      <c r="J170" s="6" t="s">
        <v>329</v>
      </c>
      <c r="K170" s="4">
        <f t="shared" si="15"/>
        <v>4</v>
      </c>
      <c r="L170" s="4">
        <f t="shared" si="16"/>
        <v>4</v>
      </c>
      <c r="M170" s="4">
        <f t="shared" si="18"/>
        <v>1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>
        <v>1</v>
      </c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>
        <v>1</v>
      </c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>
        <v>1</v>
      </c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>
        <v>1</v>
      </c>
      <c r="CQ170" s="4"/>
      <c r="CR170" s="4"/>
      <c r="CS170" s="4"/>
      <c r="CT170" s="4"/>
      <c r="CU170" s="4"/>
      <c r="CV170" s="46">
        <f t="shared" si="17"/>
        <v>1</v>
      </c>
    </row>
    <row r="171" spans="1:101">
      <c r="A171" s="22" t="s">
        <v>391</v>
      </c>
      <c r="B171" s="4" t="s">
        <v>493</v>
      </c>
      <c r="C171" s="44">
        <v>1</v>
      </c>
      <c r="D171" s="4"/>
      <c r="E171" s="4" t="s">
        <v>346</v>
      </c>
      <c r="F171" s="6" t="s">
        <v>98</v>
      </c>
      <c r="G171" s="6"/>
      <c r="H171" s="44"/>
      <c r="I171" s="6">
        <v>30030890</v>
      </c>
      <c r="J171" s="6" t="s">
        <v>91</v>
      </c>
      <c r="K171" s="4">
        <f t="shared" si="15"/>
        <v>7</v>
      </c>
      <c r="L171" s="4">
        <f t="shared" si="16"/>
        <v>3</v>
      </c>
      <c r="M171" s="4">
        <f t="shared" si="18"/>
        <v>5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>
        <v>1</v>
      </c>
      <c r="AT171" s="4">
        <v>5</v>
      </c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>
        <v>1</v>
      </c>
      <c r="CN171" s="4"/>
      <c r="CO171" s="4"/>
      <c r="CP171" s="4"/>
      <c r="CQ171" s="4"/>
      <c r="CR171" s="4"/>
      <c r="CS171" s="4"/>
      <c r="CT171" s="4"/>
      <c r="CU171" s="4"/>
      <c r="CV171" s="46">
        <f t="shared" si="17"/>
        <v>1</v>
      </c>
    </row>
    <row r="172" spans="1:101">
      <c r="A172" s="45" t="s">
        <v>471</v>
      </c>
      <c r="B172" s="46" t="s">
        <v>493</v>
      </c>
      <c r="C172" s="4">
        <v>1</v>
      </c>
      <c r="D172" s="4"/>
      <c r="E172" s="46" t="s">
        <v>346</v>
      </c>
      <c r="F172" s="41" t="s">
        <v>98</v>
      </c>
      <c r="G172" s="41"/>
      <c r="H172" s="4"/>
      <c r="I172" s="6">
        <v>30023000</v>
      </c>
      <c r="J172" s="6" t="s">
        <v>97</v>
      </c>
      <c r="K172" s="4">
        <f t="shared" si="15"/>
        <v>40</v>
      </c>
      <c r="L172" s="4">
        <f t="shared" si="16"/>
        <v>20</v>
      </c>
      <c r="M172" s="4">
        <f t="shared" si="18"/>
        <v>5</v>
      </c>
      <c r="N172" s="4"/>
      <c r="O172" s="4"/>
      <c r="P172" s="4"/>
      <c r="Q172" s="4"/>
      <c r="R172" s="4">
        <v>1</v>
      </c>
      <c r="S172" s="4"/>
      <c r="T172" s="4">
        <v>3</v>
      </c>
      <c r="U172" s="4">
        <v>2</v>
      </c>
      <c r="V172" s="4">
        <v>1</v>
      </c>
      <c r="W172" s="4"/>
      <c r="X172" s="4"/>
      <c r="Y172" s="4">
        <v>2</v>
      </c>
      <c r="Z172" s="4"/>
      <c r="AA172" s="4">
        <v>2</v>
      </c>
      <c r="AB172" s="4"/>
      <c r="AC172" s="4">
        <v>1</v>
      </c>
      <c r="AD172" s="4">
        <v>1</v>
      </c>
      <c r="AE172" s="4"/>
      <c r="AF172" s="4"/>
      <c r="AG172" s="4"/>
      <c r="AH172" s="4"/>
      <c r="AI172" s="4">
        <v>2</v>
      </c>
      <c r="AJ172" s="4"/>
      <c r="AK172" s="4">
        <v>5</v>
      </c>
      <c r="AL172" s="4"/>
      <c r="AM172" s="4"/>
      <c r="AN172" s="4"/>
      <c r="AO172" s="4"/>
      <c r="AP172" s="4"/>
      <c r="AQ172" s="4"/>
      <c r="AR172" s="4"/>
      <c r="AS172" s="4"/>
      <c r="AT172" s="4"/>
      <c r="AU172" s="4">
        <v>1</v>
      </c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>
        <v>4</v>
      </c>
      <c r="BM172" s="4">
        <v>2</v>
      </c>
      <c r="BN172" s="4"/>
      <c r="BO172" s="4"/>
      <c r="BP172" s="4">
        <v>4</v>
      </c>
      <c r="BQ172" s="4">
        <v>2</v>
      </c>
      <c r="BR172" s="4">
        <v>4</v>
      </c>
      <c r="BS172" s="4"/>
      <c r="BT172" s="4"/>
      <c r="BU172" s="4"/>
      <c r="BV172" s="4"/>
      <c r="BW172" s="4">
        <v>2</v>
      </c>
      <c r="BX172" s="4"/>
      <c r="BY172" s="4"/>
      <c r="BZ172" s="4"/>
      <c r="CA172" s="4" t="s">
        <v>562</v>
      </c>
      <c r="CB172" s="4" t="s">
        <v>562</v>
      </c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>
        <v>1</v>
      </c>
      <c r="CR172" s="4"/>
      <c r="CS172" s="4"/>
      <c r="CT172" s="4"/>
      <c r="CU172" s="4"/>
      <c r="CV172" s="46">
        <f t="shared" si="17"/>
        <v>1</v>
      </c>
    </row>
    <row r="173" spans="1:101">
      <c r="A173" s="22" t="s">
        <v>402</v>
      </c>
      <c r="B173" s="4" t="s">
        <v>493</v>
      </c>
      <c r="C173" s="4">
        <v>1</v>
      </c>
      <c r="D173" s="4"/>
      <c r="E173" s="4" t="s">
        <v>346</v>
      </c>
      <c r="F173" s="6" t="s">
        <v>5</v>
      </c>
      <c r="G173" s="6">
        <v>30036820</v>
      </c>
      <c r="H173" s="4" t="s">
        <v>513</v>
      </c>
      <c r="I173" s="6"/>
      <c r="J173" s="6"/>
      <c r="K173" s="4">
        <f t="shared" si="15"/>
        <v>2</v>
      </c>
      <c r="L173" s="4">
        <f t="shared" si="16"/>
        <v>2</v>
      </c>
      <c r="M173" s="4">
        <f t="shared" si="18"/>
        <v>1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>
        <v>1</v>
      </c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>
        <v>1</v>
      </c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6">
        <f t="shared" si="17"/>
        <v>0</v>
      </c>
    </row>
    <row r="174" spans="1:101">
      <c r="A174" s="40" t="s">
        <v>342</v>
      </c>
      <c r="B174" s="4" t="s">
        <v>493</v>
      </c>
      <c r="C174" s="4">
        <v>1</v>
      </c>
      <c r="D174" s="4"/>
      <c r="E174" s="4" t="s">
        <v>346</v>
      </c>
      <c r="F174" s="6" t="s">
        <v>92</v>
      </c>
      <c r="G174" s="6" t="s">
        <v>341</v>
      </c>
      <c r="H174" s="4"/>
      <c r="I174" s="6"/>
      <c r="J174" s="6"/>
      <c r="K174" s="4">
        <f t="shared" si="15"/>
        <v>3</v>
      </c>
      <c r="L174" s="4">
        <f t="shared" si="16"/>
        <v>1</v>
      </c>
      <c r="M174" s="4">
        <f t="shared" si="18"/>
        <v>3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>
        <v>3</v>
      </c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6">
        <f t="shared" si="17"/>
        <v>0</v>
      </c>
    </row>
    <row r="175" spans="1:101">
      <c r="A175" s="40" t="s">
        <v>342</v>
      </c>
      <c r="B175" s="4" t="s">
        <v>493</v>
      </c>
      <c r="C175" s="4">
        <v>1</v>
      </c>
      <c r="D175" s="4"/>
      <c r="E175" s="4" t="s">
        <v>346</v>
      </c>
      <c r="F175" s="6" t="s">
        <v>98</v>
      </c>
      <c r="G175" s="6"/>
      <c r="H175" s="4"/>
      <c r="I175" s="6">
        <v>30076390</v>
      </c>
      <c r="J175" s="7" t="s">
        <v>92</v>
      </c>
      <c r="K175" s="4">
        <f t="shared" si="15"/>
        <v>0</v>
      </c>
      <c r="L175" s="4">
        <f t="shared" si="16"/>
        <v>1</v>
      </c>
      <c r="M175" s="4">
        <f t="shared" si="18"/>
        <v>0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29" t="s">
        <v>567</v>
      </c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6">
        <f t="shared" si="17"/>
        <v>0</v>
      </c>
      <c r="CW175" t="s">
        <v>727</v>
      </c>
    </row>
    <row r="176" spans="1:101">
      <c r="A176" s="22" t="s">
        <v>271</v>
      </c>
      <c r="B176" s="4"/>
      <c r="C176" s="4">
        <v>1</v>
      </c>
      <c r="D176" s="4"/>
      <c r="E176" s="4" t="s">
        <v>346</v>
      </c>
      <c r="F176" s="6" t="s">
        <v>92</v>
      </c>
      <c r="G176" s="6"/>
      <c r="H176" s="4"/>
      <c r="I176" s="7" t="s">
        <v>337</v>
      </c>
      <c r="J176" s="7"/>
      <c r="K176" s="4">
        <f t="shared" si="15"/>
        <v>2</v>
      </c>
      <c r="L176" s="4">
        <f t="shared" si="16"/>
        <v>2</v>
      </c>
      <c r="M176" s="4">
        <f t="shared" si="18"/>
        <v>1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>
        <v>1</v>
      </c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23"/>
      <c r="AW176" s="4"/>
      <c r="AX176" s="4">
        <v>1</v>
      </c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6">
        <f t="shared" si="17"/>
        <v>0</v>
      </c>
    </row>
    <row r="177" spans="1:101">
      <c r="A177" s="22" t="s">
        <v>332</v>
      </c>
      <c r="B177" s="4" t="s">
        <v>493</v>
      </c>
      <c r="C177" s="44">
        <v>1</v>
      </c>
      <c r="D177" s="4"/>
      <c r="E177" s="4" t="s">
        <v>346</v>
      </c>
      <c r="F177" s="6" t="s">
        <v>92</v>
      </c>
      <c r="G177" s="6"/>
      <c r="H177" s="44"/>
      <c r="I177" s="6" t="s">
        <v>333</v>
      </c>
      <c r="J177" s="6" t="s">
        <v>92</v>
      </c>
      <c r="K177" s="4">
        <f t="shared" si="15"/>
        <v>15</v>
      </c>
      <c r="L177" s="4">
        <f t="shared" si="16"/>
        <v>14</v>
      </c>
      <c r="M177" s="4">
        <f t="shared" si="18"/>
        <v>3</v>
      </c>
      <c r="N177" s="4"/>
      <c r="O177" s="4"/>
      <c r="P177" s="4"/>
      <c r="Q177" s="4">
        <v>1</v>
      </c>
      <c r="R177" s="4">
        <v>1</v>
      </c>
      <c r="S177" s="4">
        <v>1</v>
      </c>
      <c r="T177" s="4">
        <v>1</v>
      </c>
      <c r="U177" s="4"/>
      <c r="V177" s="4">
        <v>3</v>
      </c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>
        <v>1</v>
      </c>
      <c r="AT177" s="4">
        <v>1</v>
      </c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>
        <v>1</v>
      </c>
      <c r="BN177" s="4"/>
      <c r="BO177" s="4"/>
      <c r="BP177" s="4"/>
      <c r="BQ177" s="4"/>
      <c r="BR177" s="4">
        <v>2</v>
      </c>
      <c r="BS177" s="4"/>
      <c r="BT177" s="4"/>
      <c r="BU177" s="4"/>
      <c r="BV177" s="4"/>
      <c r="BW177" s="4"/>
      <c r="BX177" s="4"/>
      <c r="BY177" s="4"/>
      <c r="BZ177" s="4"/>
      <c r="CA177" s="4" t="s">
        <v>563</v>
      </c>
      <c r="CB177" s="4" t="s">
        <v>563</v>
      </c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>
        <v>1</v>
      </c>
      <c r="CS177" s="4">
        <v>1</v>
      </c>
      <c r="CT177" s="4">
        <v>1</v>
      </c>
      <c r="CU177" s="4"/>
      <c r="CV177" s="46">
        <f t="shared" si="17"/>
        <v>3</v>
      </c>
    </row>
    <row r="178" spans="1:101">
      <c r="A178" s="45" t="s">
        <v>392</v>
      </c>
      <c r="B178" s="46" t="s">
        <v>493</v>
      </c>
      <c r="C178" s="4">
        <v>1</v>
      </c>
      <c r="D178" s="4"/>
      <c r="E178" s="46" t="s">
        <v>346</v>
      </c>
      <c r="F178" s="41" t="s">
        <v>92</v>
      </c>
      <c r="G178" s="41"/>
      <c r="H178" s="4"/>
      <c r="I178" s="6">
        <v>30076410</v>
      </c>
      <c r="J178" s="6" t="s">
        <v>262</v>
      </c>
      <c r="K178" s="4">
        <f t="shared" si="15"/>
        <v>12</v>
      </c>
      <c r="L178" s="4">
        <f t="shared" si="16"/>
        <v>5</v>
      </c>
      <c r="M178" s="4">
        <f t="shared" si="18"/>
        <v>5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>
        <v>5</v>
      </c>
      <c r="AW178" s="4">
        <v>2</v>
      </c>
      <c r="AX178" s="4"/>
      <c r="AY178" s="4"/>
      <c r="AZ178" s="4">
        <v>1</v>
      </c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>
        <v>3</v>
      </c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>
        <v>1</v>
      </c>
      <c r="CQ178" s="4"/>
      <c r="CR178" s="4"/>
      <c r="CS178" s="4"/>
      <c r="CT178" s="4"/>
      <c r="CU178" s="4"/>
      <c r="CV178" s="46">
        <f t="shared" si="17"/>
        <v>1</v>
      </c>
    </row>
    <row r="179" spans="1:101">
      <c r="A179" s="22" t="s">
        <v>392</v>
      </c>
      <c r="B179" s="4" t="s">
        <v>493</v>
      </c>
      <c r="C179" s="4">
        <v>1</v>
      </c>
      <c r="D179" s="4"/>
      <c r="E179" s="4" t="s">
        <v>346</v>
      </c>
      <c r="F179" s="6" t="s">
        <v>98</v>
      </c>
      <c r="G179" s="6"/>
      <c r="H179" s="4"/>
      <c r="I179" s="6"/>
      <c r="J179" s="6"/>
      <c r="K179" s="4">
        <f t="shared" si="15"/>
        <v>0</v>
      </c>
      <c r="L179" s="4">
        <f t="shared" si="16"/>
        <v>1</v>
      </c>
      <c r="M179" s="4">
        <f t="shared" si="18"/>
        <v>0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 t="s">
        <v>574</v>
      </c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6">
        <f t="shared" si="17"/>
        <v>0</v>
      </c>
      <c r="CW179" t="s">
        <v>727</v>
      </c>
    </row>
    <row r="180" spans="1:101">
      <c r="A180" s="22" t="s">
        <v>409</v>
      </c>
      <c r="B180" s="4" t="s">
        <v>493</v>
      </c>
      <c r="C180" s="4">
        <v>1</v>
      </c>
      <c r="D180" s="4"/>
      <c r="E180" s="4" t="s">
        <v>410</v>
      </c>
      <c r="F180" s="6" t="s">
        <v>5</v>
      </c>
      <c r="G180" s="6">
        <v>30044590</v>
      </c>
      <c r="H180" s="4" t="s">
        <v>527</v>
      </c>
      <c r="I180" s="6"/>
      <c r="J180" s="6"/>
      <c r="K180" s="4">
        <f t="shared" si="15"/>
        <v>2</v>
      </c>
      <c r="L180" s="4">
        <f t="shared" si="16"/>
        <v>2</v>
      </c>
      <c r="M180" s="4">
        <f t="shared" si="18"/>
        <v>1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>
        <v>1</v>
      </c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>
        <v>1</v>
      </c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6">
        <f t="shared" si="17"/>
        <v>0</v>
      </c>
    </row>
    <row r="181" spans="1:101">
      <c r="A181" s="22" t="s">
        <v>621</v>
      </c>
      <c r="B181" s="4" t="s">
        <v>493</v>
      </c>
      <c r="C181" s="4">
        <v>1</v>
      </c>
      <c r="D181" s="4"/>
      <c r="E181" s="4" t="s">
        <v>504</v>
      </c>
      <c r="F181" s="6" t="s">
        <v>98</v>
      </c>
      <c r="G181" s="6">
        <v>30030190</v>
      </c>
      <c r="H181" s="4" t="s">
        <v>633</v>
      </c>
      <c r="I181" s="6"/>
      <c r="J181" s="6"/>
      <c r="K181" s="4">
        <f t="shared" si="15"/>
        <v>2</v>
      </c>
      <c r="L181" s="4">
        <f t="shared" si="16"/>
        <v>2</v>
      </c>
      <c r="M181" s="4">
        <f t="shared" si="18"/>
        <v>1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>
        <v>1</v>
      </c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>
        <v>1</v>
      </c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6">
        <f t="shared" si="17"/>
        <v>0</v>
      </c>
    </row>
    <row r="182" spans="1:101">
      <c r="A182" s="22" t="s">
        <v>620</v>
      </c>
      <c r="B182" s="4" t="s">
        <v>493</v>
      </c>
      <c r="C182" s="4">
        <v>1</v>
      </c>
      <c r="D182" s="4"/>
      <c r="E182" s="4" t="s">
        <v>504</v>
      </c>
      <c r="F182" s="6" t="s">
        <v>98</v>
      </c>
      <c r="H182" s="4"/>
      <c r="I182" s="48">
        <v>30030180</v>
      </c>
      <c r="J182" s="6" t="s">
        <v>106</v>
      </c>
      <c r="K182" s="4">
        <f t="shared" si="15"/>
        <v>2</v>
      </c>
      <c r="L182" s="4">
        <f t="shared" si="16"/>
        <v>2</v>
      </c>
      <c r="M182" s="4">
        <f t="shared" si="18"/>
        <v>1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>
        <v>1</v>
      </c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>
        <v>1</v>
      </c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6">
        <f t="shared" si="17"/>
        <v>0</v>
      </c>
    </row>
    <row r="183" spans="1:101">
      <c r="A183" s="22" t="s">
        <v>623</v>
      </c>
      <c r="B183" s="4" t="s">
        <v>493</v>
      </c>
      <c r="C183" s="4">
        <v>1</v>
      </c>
      <c r="D183" s="4"/>
      <c r="E183" s="4" t="s">
        <v>504</v>
      </c>
      <c r="F183" s="6" t="s">
        <v>5</v>
      </c>
      <c r="G183" s="18">
        <v>30030210</v>
      </c>
      <c r="H183" s="4" t="s">
        <v>633</v>
      </c>
      <c r="I183" s="6"/>
      <c r="J183" s="6"/>
      <c r="K183" s="4">
        <f t="shared" si="15"/>
        <v>2</v>
      </c>
      <c r="L183" s="4">
        <f t="shared" si="16"/>
        <v>2</v>
      </c>
      <c r="M183" s="4">
        <f t="shared" si="18"/>
        <v>1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>
        <v>1</v>
      </c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>
        <v>1</v>
      </c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6">
        <f t="shared" si="17"/>
        <v>0</v>
      </c>
    </row>
    <row r="184" spans="1:101">
      <c r="A184" s="22" t="s">
        <v>619</v>
      </c>
      <c r="B184" s="4"/>
      <c r="C184" s="4">
        <v>1</v>
      </c>
      <c r="D184" s="4"/>
      <c r="E184" s="4" t="s">
        <v>504</v>
      </c>
      <c r="F184" s="6" t="s">
        <v>99</v>
      </c>
      <c r="H184" s="4"/>
      <c r="I184" s="6"/>
      <c r="J184" s="6" t="s">
        <v>99</v>
      </c>
      <c r="K184" s="4">
        <f t="shared" si="15"/>
        <v>2</v>
      </c>
      <c r="L184" s="4">
        <f t="shared" si="16"/>
        <v>2</v>
      </c>
      <c r="M184" s="4">
        <f t="shared" si="18"/>
        <v>1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>
        <v>1</v>
      </c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>
        <v>1</v>
      </c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6">
        <f t="shared" si="17"/>
        <v>0</v>
      </c>
    </row>
    <row r="185" spans="1:101">
      <c r="A185" s="22" t="s">
        <v>624</v>
      </c>
      <c r="B185" s="4" t="s">
        <v>493</v>
      </c>
      <c r="C185" s="4">
        <v>1</v>
      </c>
      <c r="D185" s="4"/>
      <c r="E185" s="4" t="s">
        <v>504</v>
      </c>
      <c r="F185" s="6" t="s">
        <v>98</v>
      </c>
      <c r="G185" s="18">
        <v>30030220</v>
      </c>
      <c r="H185" s="4" t="s">
        <v>633</v>
      </c>
      <c r="I185" s="6"/>
      <c r="J185" s="6"/>
      <c r="K185" s="4">
        <f t="shared" si="15"/>
        <v>2</v>
      </c>
      <c r="L185" s="4">
        <f t="shared" si="16"/>
        <v>2</v>
      </c>
      <c r="M185" s="4">
        <f t="shared" si="18"/>
        <v>1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>
        <v>1</v>
      </c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>
        <v>1</v>
      </c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6">
        <f t="shared" si="17"/>
        <v>0</v>
      </c>
    </row>
    <row r="186" spans="1:101">
      <c r="A186" s="22" t="s">
        <v>622</v>
      </c>
      <c r="B186" s="4" t="s">
        <v>493</v>
      </c>
      <c r="C186" s="4">
        <v>1</v>
      </c>
      <c r="D186" s="4"/>
      <c r="E186" s="4" t="s">
        <v>504</v>
      </c>
      <c r="F186" s="6" t="s">
        <v>98</v>
      </c>
      <c r="G186" s="18">
        <v>30030200</v>
      </c>
      <c r="H186" s="4" t="s">
        <v>633</v>
      </c>
      <c r="I186" s="6"/>
      <c r="J186" s="6"/>
      <c r="K186" s="4">
        <f t="shared" ref="K186:K248" si="19">SUM(N186:CU186)</f>
        <v>2</v>
      </c>
      <c r="L186" s="4">
        <f t="shared" ref="L186:L248" si="20">COUNTA(N186:CU186)</f>
        <v>2</v>
      </c>
      <c r="M186" s="4">
        <f t="shared" si="18"/>
        <v>1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>
        <v>1</v>
      </c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>
        <v>1</v>
      </c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6">
        <f t="shared" ref="CV186:CV248" si="21">SUM(CE186:CU186)</f>
        <v>0</v>
      </c>
    </row>
    <row r="187" spans="1:101">
      <c r="A187" s="22" t="s">
        <v>627</v>
      </c>
      <c r="B187" s="4" t="s">
        <v>493</v>
      </c>
      <c r="C187" s="4">
        <v>1</v>
      </c>
      <c r="D187" s="4"/>
      <c r="E187" s="4" t="s">
        <v>504</v>
      </c>
      <c r="F187" s="6" t="s">
        <v>5</v>
      </c>
      <c r="G187" s="18">
        <v>30030270</v>
      </c>
      <c r="H187" s="4" t="s">
        <v>633</v>
      </c>
      <c r="I187" s="6"/>
      <c r="J187" s="6"/>
      <c r="K187" s="4">
        <f t="shared" si="19"/>
        <v>4</v>
      </c>
      <c r="L187" s="4">
        <f t="shared" si="20"/>
        <v>2</v>
      </c>
      <c r="M187" s="4">
        <f t="shared" si="18"/>
        <v>2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>
        <v>2</v>
      </c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>
        <v>2</v>
      </c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6">
        <f t="shared" si="21"/>
        <v>0</v>
      </c>
    </row>
    <row r="188" spans="1:101">
      <c r="A188" s="22" t="s">
        <v>625</v>
      </c>
      <c r="B188" s="4" t="s">
        <v>493</v>
      </c>
      <c r="C188" s="4">
        <v>1</v>
      </c>
      <c r="D188" s="4"/>
      <c r="E188" s="4" t="s">
        <v>504</v>
      </c>
      <c r="F188" s="6" t="s">
        <v>98</v>
      </c>
      <c r="G188" s="18">
        <v>30030230</v>
      </c>
      <c r="H188" s="4" t="s">
        <v>633</v>
      </c>
      <c r="I188" s="6"/>
      <c r="J188" s="6"/>
      <c r="K188" s="4">
        <f t="shared" si="19"/>
        <v>2</v>
      </c>
      <c r="L188" s="4">
        <f t="shared" si="20"/>
        <v>2</v>
      </c>
      <c r="M188" s="4">
        <f t="shared" si="18"/>
        <v>1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>
        <v>1</v>
      </c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>
        <v>1</v>
      </c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6">
        <f t="shared" si="21"/>
        <v>0</v>
      </c>
    </row>
    <row r="189" spans="1:101">
      <c r="A189" s="22" t="s">
        <v>628</v>
      </c>
      <c r="B189" s="4" t="s">
        <v>493</v>
      </c>
      <c r="C189" s="4">
        <v>1</v>
      </c>
      <c r="D189" s="4"/>
      <c r="E189" s="4" t="s">
        <v>504</v>
      </c>
      <c r="F189" s="6" t="s">
        <v>5</v>
      </c>
      <c r="G189" s="18">
        <v>30821810</v>
      </c>
      <c r="H189" s="4" t="s">
        <v>633</v>
      </c>
      <c r="I189" s="6"/>
      <c r="J189" s="6"/>
      <c r="K189" s="4">
        <f t="shared" si="19"/>
        <v>4</v>
      </c>
      <c r="L189" s="4">
        <f t="shared" si="20"/>
        <v>2</v>
      </c>
      <c r="M189" s="4">
        <f t="shared" ref="M189:M251" si="22">MAX(N189:CU189)</f>
        <v>2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>
        <v>2</v>
      </c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>
        <v>2</v>
      </c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6">
        <f t="shared" si="21"/>
        <v>0</v>
      </c>
    </row>
    <row r="190" spans="1:101">
      <c r="A190" s="22" t="s">
        <v>626</v>
      </c>
      <c r="B190" s="4" t="s">
        <v>493</v>
      </c>
      <c r="C190" s="4">
        <v>1</v>
      </c>
      <c r="D190" s="4"/>
      <c r="E190" s="4" t="s">
        <v>504</v>
      </c>
      <c r="F190" s="6" t="s">
        <v>98</v>
      </c>
      <c r="G190" s="18">
        <v>30030250</v>
      </c>
      <c r="H190" s="4" t="s">
        <v>633</v>
      </c>
      <c r="I190" s="6"/>
      <c r="J190" s="6"/>
      <c r="K190" s="4">
        <f t="shared" si="19"/>
        <v>4</v>
      </c>
      <c r="L190" s="4">
        <f t="shared" si="20"/>
        <v>2</v>
      </c>
      <c r="M190" s="4">
        <f t="shared" si="22"/>
        <v>2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>
        <v>2</v>
      </c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>
        <v>2</v>
      </c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6">
        <f t="shared" si="21"/>
        <v>0</v>
      </c>
    </row>
    <row r="191" spans="1:101" ht="28.8">
      <c r="A191" s="22" t="s">
        <v>769</v>
      </c>
      <c r="B191" s="4"/>
      <c r="C191" s="4">
        <v>3</v>
      </c>
      <c r="D191" s="4"/>
      <c r="E191" s="4" t="s">
        <v>363</v>
      </c>
      <c r="F191" s="6" t="s">
        <v>98</v>
      </c>
      <c r="G191" s="6"/>
      <c r="H191" s="4"/>
      <c r="I191" s="6"/>
      <c r="J191" s="6" t="s">
        <v>91</v>
      </c>
      <c r="K191" s="4">
        <f t="shared" si="19"/>
        <v>1</v>
      </c>
      <c r="L191" s="4">
        <f t="shared" si="20"/>
        <v>1</v>
      </c>
      <c r="M191" s="4">
        <f t="shared" si="22"/>
        <v>1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>
        <v>1</v>
      </c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6">
        <f t="shared" si="21"/>
        <v>0</v>
      </c>
    </row>
    <row r="192" spans="1:101">
      <c r="A192" s="22" t="s">
        <v>362</v>
      </c>
      <c r="B192" s="4" t="s">
        <v>493</v>
      </c>
      <c r="C192" s="4">
        <v>1</v>
      </c>
      <c r="D192" s="4"/>
      <c r="E192" s="4" t="s">
        <v>363</v>
      </c>
      <c r="F192" s="6" t="s">
        <v>98</v>
      </c>
      <c r="G192" s="6"/>
      <c r="H192" s="4"/>
      <c r="I192" s="6">
        <v>30026560</v>
      </c>
      <c r="J192" s="6" t="s">
        <v>119</v>
      </c>
      <c r="K192" s="4">
        <f t="shared" si="19"/>
        <v>2</v>
      </c>
      <c r="L192" s="4">
        <f t="shared" si="20"/>
        <v>2</v>
      </c>
      <c r="M192" s="4">
        <f t="shared" si="22"/>
        <v>1</v>
      </c>
      <c r="N192" s="4"/>
      <c r="O192" s="4"/>
      <c r="P192" s="4"/>
      <c r="Q192" s="4"/>
      <c r="R192" s="4"/>
      <c r="S192" s="4"/>
      <c r="T192" s="4"/>
      <c r="U192" s="4"/>
      <c r="V192" s="4"/>
      <c r="W192" s="4">
        <v>1</v>
      </c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>
        <v>1</v>
      </c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6">
        <f t="shared" si="21"/>
        <v>0</v>
      </c>
    </row>
    <row r="193" spans="1:101">
      <c r="A193" s="22" t="s">
        <v>767</v>
      </c>
      <c r="B193" s="4" t="s">
        <v>493</v>
      </c>
      <c r="C193" s="4">
        <v>3</v>
      </c>
      <c r="D193" s="4">
        <v>1</v>
      </c>
      <c r="E193" s="4" t="s">
        <v>363</v>
      </c>
      <c r="F193" s="6" t="s">
        <v>98</v>
      </c>
      <c r="G193" s="6"/>
      <c r="H193" s="4"/>
      <c r="I193" s="24"/>
      <c r="J193" s="6" t="s">
        <v>369</v>
      </c>
      <c r="K193" s="4">
        <f t="shared" si="19"/>
        <v>1</v>
      </c>
      <c r="L193" s="4">
        <f t="shared" si="20"/>
        <v>1</v>
      </c>
      <c r="M193" s="4">
        <f t="shared" si="22"/>
        <v>1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>
        <v>1</v>
      </c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6">
        <f t="shared" si="21"/>
        <v>0</v>
      </c>
    </row>
    <row r="194" spans="1:101">
      <c r="A194" s="22" t="s">
        <v>304</v>
      </c>
      <c r="B194" s="4" t="s">
        <v>493</v>
      </c>
      <c r="C194" s="4">
        <v>1</v>
      </c>
      <c r="D194" s="4"/>
      <c r="E194" s="4" t="s">
        <v>363</v>
      </c>
      <c r="F194" s="6" t="s">
        <v>98</v>
      </c>
      <c r="G194" s="6"/>
      <c r="H194" s="4"/>
      <c r="I194" s="6">
        <v>30026570</v>
      </c>
      <c r="J194" s="6" t="s">
        <v>119</v>
      </c>
      <c r="K194" s="4">
        <f t="shared" si="19"/>
        <v>2</v>
      </c>
      <c r="L194" s="4">
        <f t="shared" si="20"/>
        <v>2</v>
      </c>
      <c r="M194" s="4">
        <f t="shared" si="22"/>
        <v>1</v>
      </c>
      <c r="N194" s="4"/>
      <c r="O194" s="4"/>
      <c r="P194" s="4"/>
      <c r="Q194" s="4"/>
      <c r="R194" s="4"/>
      <c r="S194" s="4"/>
      <c r="T194" s="4"/>
      <c r="U194" s="4"/>
      <c r="V194" s="4"/>
      <c r="W194" s="4">
        <v>1</v>
      </c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>
        <v>1</v>
      </c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6">
        <f t="shared" si="21"/>
        <v>0</v>
      </c>
    </row>
    <row r="195" spans="1:101">
      <c r="A195" s="22" t="s">
        <v>292</v>
      </c>
      <c r="B195" s="4" t="s">
        <v>493</v>
      </c>
      <c r="C195" s="4">
        <v>1</v>
      </c>
      <c r="D195" s="4"/>
      <c r="E195" s="4" t="s">
        <v>460</v>
      </c>
      <c r="F195" s="6" t="s">
        <v>262</v>
      </c>
      <c r="G195" s="6">
        <v>30025840</v>
      </c>
      <c r="H195" s="6" t="s">
        <v>513</v>
      </c>
      <c r="I195" s="6"/>
      <c r="J195" s="6"/>
      <c r="K195" s="4">
        <f t="shared" si="19"/>
        <v>2</v>
      </c>
      <c r="L195" s="4">
        <f t="shared" si="20"/>
        <v>2</v>
      </c>
      <c r="M195" s="4">
        <f t="shared" si="22"/>
        <v>1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>
        <v>1</v>
      </c>
      <c r="BI195" s="4"/>
      <c r="BJ195" s="4"/>
      <c r="BK195" s="4"/>
      <c r="BL195" s="4"/>
      <c r="BM195" s="4"/>
      <c r="BN195" s="4">
        <v>1</v>
      </c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6">
        <f t="shared" si="21"/>
        <v>0</v>
      </c>
    </row>
    <row r="196" spans="1:101">
      <c r="A196" s="22" t="s">
        <v>660</v>
      </c>
      <c r="B196" s="4" t="s">
        <v>493</v>
      </c>
      <c r="C196" s="4">
        <v>1</v>
      </c>
      <c r="D196" s="4"/>
      <c r="E196" s="4" t="s">
        <v>460</v>
      </c>
      <c r="F196" s="6" t="s">
        <v>5</v>
      </c>
      <c r="G196" s="6"/>
      <c r="H196" s="6"/>
      <c r="I196" s="6"/>
      <c r="J196" s="6"/>
      <c r="K196" s="4">
        <f t="shared" si="19"/>
        <v>2</v>
      </c>
      <c r="L196" s="4">
        <f t="shared" si="20"/>
        <v>2</v>
      </c>
      <c r="M196" s="4">
        <f t="shared" si="22"/>
        <v>1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>
        <v>1</v>
      </c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>
        <v>1</v>
      </c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6">
        <f t="shared" si="21"/>
        <v>0</v>
      </c>
    </row>
    <row r="197" spans="1:101">
      <c r="A197" s="22" t="s">
        <v>299</v>
      </c>
      <c r="B197" s="4" t="s">
        <v>493</v>
      </c>
      <c r="C197" s="4">
        <v>1</v>
      </c>
      <c r="D197" s="4"/>
      <c r="E197" s="4" t="s">
        <v>460</v>
      </c>
      <c r="F197" s="6" t="s">
        <v>5</v>
      </c>
      <c r="G197" s="6">
        <v>30021190</v>
      </c>
      <c r="H197" s="6" t="s">
        <v>5</v>
      </c>
      <c r="I197" s="6"/>
      <c r="J197" s="6"/>
      <c r="K197" s="4">
        <f t="shared" si="19"/>
        <v>2</v>
      </c>
      <c r="L197" s="4">
        <f t="shared" si="20"/>
        <v>2</v>
      </c>
      <c r="M197" s="4">
        <f t="shared" si="22"/>
        <v>1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>
        <v>1</v>
      </c>
      <c r="BI197" s="4"/>
      <c r="BJ197" s="4"/>
      <c r="BK197" s="4"/>
      <c r="BL197" s="4"/>
      <c r="BM197" s="4"/>
      <c r="BN197" s="4">
        <v>1</v>
      </c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6">
        <f t="shared" si="21"/>
        <v>0</v>
      </c>
    </row>
    <row r="198" spans="1:101">
      <c r="A198" s="22" t="s">
        <v>487</v>
      </c>
      <c r="B198" s="4" t="s">
        <v>493</v>
      </c>
      <c r="C198" s="4">
        <v>1</v>
      </c>
      <c r="D198" s="4"/>
      <c r="E198" s="4" t="s">
        <v>460</v>
      </c>
      <c r="F198" s="6" t="s">
        <v>277</v>
      </c>
      <c r="G198" s="6"/>
      <c r="H198" s="4"/>
      <c r="I198" s="6">
        <v>30650700</v>
      </c>
      <c r="J198" s="6" t="s">
        <v>634</v>
      </c>
      <c r="K198" s="4">
        <f t="shared" si="19"/>
        <v>4</v>
      </c>
      <c r="L198" s="4">
        <f t="shared" si="20"/>
        <v>2</v>
      </c>
      <c r="M198" s="4">
        <f t="shared" si="22"/>
        <v>2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>
        <v>2</v>
      </c>
      <c r="BI198" s="4"/>
      <c r="BJ198" s="4"/>
      <c r="BK198" s="4"/>
      <c r="BL198" s="4"/>
      <c r="BM198" s="4"/>
      <c r="BN198" s="4">
        <v>2</v>
      </c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6">
        <f t="shared" si="21"/>
        <v>0</v>
      </c>
    </row>
    <row r="199" spans="1:101">
      <c r="A199" s="22" t="s">
        <v>255</v>
      </c>
      <c r="B199" s="4" t="s">
        <v>493</v>
      </c>
      <c r="C199" s="4">
        <v>1</v>
      </c>
      <c r="D199" s="4"/>
      <c r="E199" s="4" t="s">
        <v>360</v>
      </c>
      <c r="F199" s="6" t="s">
        <v>98</v>
      </c>
      <c r="G199" s="6"/>
      <c r="H199" s="4"/>
      <c r="I199" s="6">
        <v>30023750</v>
      </c>
      <c r="J199" s="6" t="s">
        <v>261</v>
      </c>
      <c r="K199" s="4">
        <f t="shared" si="19"/>
        <v>6</v>
      </c>
      <c r="L199" s="4">
        <f t="shared" si="20"/>
        <v>6</v>
      </c>
      <c r="M199" s="4">
        <f t="shared" si="22"/>
        <v>2</v>
      </c>
      <c r="N199" s="4"/>
      <c r="O199" s="4"/>
      <c r="P199" s="4"/>
      <c r="Q199" s="4"/>
      <c r="R199" s="4"/>
      <c r="S199" s="4"/>
      <c r="T199" s="4"/>
      <c r="U199" s="4">
        <v>1</v>
      </c>
      <c r="V199" s="4"/>
      <c r="W199" s="4"/>
      <c r="X199" s="4"/>
      <c r="Y199" s="4"/>
      <c r="Z199" s="4"/>
      <c r="AA199" s="4"/>
      <c r="AB199" s="4"/>
      <c r="AC199" s="4">
        <v>1</v>
      </c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>
        <v>2</v>
      </c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>
        <v>1</v>
      </c>
      <c r="BM199" s="4">
        <v>1</v>
      </c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 t="s">
        <v>563</v>
      </c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6">
        <f t="shared" si="21"/>
        <v>0</v>
      </c>
    </row>
    <row r="200" spans="1:101">
      <c r="A200" s="22" t="s">
        <v>256</v>
      </c>
      <c r="B200" s="4" t="s">
        <v>493</v>
      </c>
      <c r="C200" s="4">
        <v>1</v>
      </c>
      <c r="D200" s="4"/>
      <c r="E200" s="4" t="s">
        <v>360</v>
      </c>
      <c r="F200" s="6" t="s">
        <v>98</v>
      </c>
      <c r="G200" s="6"/>
      <c r="H200" s="4"/>
      <c r="I200" s="17">
        <v>30023760</v>
      </c>
      <c r="J200" s="7" t="s">
        <v>145</v>
      </c>
      <c r="K200" s="4">
        <f t="shared" si="19"/>
        <v>1</v>
      </c>
      <c r="L200" s="4">
        <f t="shared" si="20"/>
        <v>1</v>
      </c>
      <c r="M200" s="4">
        <f t="shared" si="22"/>
        <v>1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29">
        <v>1</v>
      </c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6">
        <f t="shared" si="21"/>
        <v>0</v>
      </c>
    </row>
    <row r="201" spans="1:101">
      <c r="A201" s="22" t="s">
        <v>254</v>
      </c>
      <c r="B201" s="4" t="s">
        <v>493</v>
      </c>
      <c r="C201" s="4">
        <v>1</v>
      </c>
      <c r="D201" s="4"/>
      <c r="E201" s="4" t="s">
        <v>360</v>
      </c>
      <c r="F201" s="6" t="s">
        <v>98</v>
      </c>
      <c r="G201" s="6"/>
      <c r="H201" s="4"/>
      <c r="I201" s="17">
        <v>30023800</v>
      </c>
      <c r="J201" s="7" t="s">
        <v>5</v>
      </c>
      <c r="K201" s="4">
        <f t="shared" si="19"/>
        <v>28</v>
      </c>
      <c r="L201" s="4">
        <f t="shared" si="20"/>
        <v>7</v>
      </c>
      <c r="M201" s="4">
        <f t="shared" si="22"/>
        <v>8</v>
      </c>
      <c r="N201" s="4"/>
      <c r="O201" s="4"/>
      <c r="P201" s="4"/>
      <c r="Q201" s="4"/>
      <c r="R201" s="4"/>
      <c r="S201" s="4"/>
      <c r="T201" s="4"/>
      <c r="U201" s="4">
        <v>4</v>
      </c>
      <c r="V201" s="4"/>
      <c r="W201" s="4"/>
      <c r="X201" s="4"/>
      <c r="Y201" s="4"/>
      <c r="Z201" s="4"/>
      <c r="AA201" s="4"/>
      <c r="AB201" s="4"/>
      <c r="AC201" s="4">
        <v>4</v>
      </c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29">
        <v>8</v>
      </c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>
        <v>4</v>
      </c>
      <c r="BM201" s="4">
        <v>4</v>
      </c>
      <c r="BN201" s="4"/>
      <c r="BO201" s="4"/>
      <c r="BP201" s="4"/>
      <c r="BQ201" s="4"/>
      <c r="BR201" s="4"/>
      <c r="BS201" s="4">
        <v>4</v>
      </c>
      <c r="BT201" s="4"/>
      <c r="BU201" s="4"/>
      <c r="BV201" s="4"/>
      <c r="BW201" s="4"/>
      <c r="BX201" s="4"/>
      <c r="BY201" s="4"/>
      <c r="BZ201" s="4"/>
      <c r="CA201" s="4" t="s">
        <v>565</v>
      </c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6">
        <f t="shared" si="21"/>
        <v>0</v>
      </c>
    </row>
    <row r="202" spans="1:101" ht="28.8">
      <c r="A202" s="22" t="s">
        <v>250</v>
      </c>
      <c r="B202" s="4" t="s">
        <v>493</v>
      </c>
      <c r="C202" s="4">
        <v>1</v>
      </c>
      <c r="D202" s="4"/>
      <c r="E202" s="4" t="s">
        <v>360</v>
      </c>
      <c r="F202" s="6" t="s">
        <v>98</v>
      </c>
      <c r="G202" s="6"/>
      <c r="H202" s="4"/>
      <c r="I202" s="17">
        <v>30040280</v>
      </c>
      <c r="J202" s="7" t="s">
        <v>261</v>
      </c>
      <c r="K202" s="4">
        <f t="shared" si="19"/>
        <v>5</v>
      </c>
      <c r="L202" s="4">
        <f t="shared" si="20"/>
        <v>6</v>
      </c>
      <c r="M202" s="4">
        <f t="shared" si="22"/>
        <v>1</v>
      </c>
      <c r="N202" s="4"/>
      <c r="O202" s="4"/>
      <c r="P202" s="4"/>
      <c r="Q202" s="4"/>
      <c r="R202" s="4"/>
      <c r="S202" s="4"/>
      <c r="T202" s="4"/>
      <c r="U202" s="4">
        <v>1</v>
      </c>
      <c r="V202" s="4"/>
      <c r="W202" s="4"/>
      <c r="X202" s="4"/>
      <c r="Y202" s="4"/>
      <c r="Z202" s="4"/>
      <c r="AA202" s="4"/>
      <c r="AB202" s="4"/>
      <c r="AC202" s="4">
        <v>1</v>
      </c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29">
        <v>1</v>
      </c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>
        <v>1</v>
      </c>
      <c r="BM202" s="4">
        <v>1</v>
      </c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 t="s">
        <v>563</v>
      </c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6">
        <f t="shared" si="21"/>
        <v>0</v>
      </c>
    </row>
    <row r="203" spans="1:101">
      <c r="A203" s="22" t="s">
        <v>368</v>
      </c>
      <c r="B203" s="4" t="s">
        <v>493</v>
      </c>
      <c r="C203" s="4">
        <v>4</v>
      </c>
      <c r="D203" s="4"/>
      <c r="E203" s="4" t="s">
        <v>360</v>
      </c>
      <c r="F203" s="6" t="s">
        <v>98</v>
      </c>
      <c r="G203" s="6"/>
      <c r="H203" s="4"/>
      <c r="I203" s="6">
        <v>30604920</v>
      </c>
      <c r="J203" s="7" t="s">
        <v>261</v>
      </c>
      <c r="K203" s="4">
        <f t="shared" si="19"/>
        <v>1</v>
      </c>
      <c r="L203" s="4">
        <f t="shared" si="20"/>
        <v>1</v>
      </c>
      <c r="M203" s="4">
        <f t="shared" si="22"/>
        <v>1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29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>
        <v>1</v>
      </c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6">
        <f t="shared" si="21"/>
        <v>0</v>
      </c>
    </row>
    <row r="204" spans="1:101">
      <c r="A204" s="22" t="s">
        <v>248</v>
      </c>
      <c r="B204" s="4" t="s">
        <v>493</v>
      </c>
      <c r="C204" s="4">
        <v>1</v>
      </c>
      <c r="D204" s="4"/>
      <c r="E204" s="4" t="s">
        <v>360</v>
      </c>
      <c r="F204" s="6" t="s">
        <v>98</v>
      </c>
      <c r="G204" s="6"/>
      <c r="H204" s="4"/>
      <c r="I204" s="6">
        <v>30056090</v>
      </c>
      <c r="J204" s="6" t="s">
        <v>119</v>
      </c>
      <c r="K204" s="4">
        <f t="shared" si="19"/>
        <v>4</v>
      </c>
      <c r="L204" s="4">
        <f t="shared" si="20"/>
        <v>5</v>
      </c>
      <c r="M204" s="4">
        <f t="shared" si="22"/>
        <v>1</v>
      </c>
      <c r="N204" s="4"/>
      <c r="O204" s="4"/>
      <c r="P204" s="4"/>
      <c r="Q204" s="4"/>
      <c r="R204" s="4"/>
      <c r="S204" s="4"/>
      <c r="T204" s="4"/>
      <c r="U204" s="4">
        <v>1</v>
      </c>
      <c r="V204" s="4"/>
      <c r="W204" s="4"/>
      <c r="X204" s="4"/>
      <c r="Y204" s="4"/>
      <c r="Z204" s="4"/>
      <c r="AA204" s="4"/>
      <c r="AB204" s="4"/>
      <c r="AC204" s="4">
        <v>1</v>
      </c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>
        <v>1</v>
      </c>
      <c r="BM204" s="4">
        <v>1</v>
      </c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 t="s">
        <v>563</v>
      </c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6">
        <f t="shared" si="21"/>
        <v>0</v>
      </c>
    </row>
    <row r="205" spans="1:101">
      <c r="A205" s="22" t="s">
        <v>361</v>
      </c>
      <c r="B205" s="4" t="s">
        <v>493</v>
      </c>
      <c r="C205" s="4">
        <v>1</v>
      </c>
      <c r="D205" s="4"/>
      <c r="E205" s="4" t="s">
        <v>360</v>
      </c>
      <c r="F205" s="6" t="s">
        <v>98</v>
      </c>
      <c r="G205" s="6"/>
      <c r="H205" s="4"/>
      <c r="I205" s="6">
        <v>30242580</v>
      </c>
      <c r="J205" s="7" t="s">
        <v>119</v>
      </c>
      <c r="K205" s="4">
        <f t="shared" si="19"/>
        <v>1</v>
      </c>
      <c r="L205" s="4">
        <f t="shared" si="20"/>
        <v>1</v>
      </c>
      <c r="M205" s="4">
        <f t="shared" si="22"/>
        <v>1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29">
        <v>1</v>
      </c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6">
        <f t="shared" si="21"/>
        <v>0</v>
      </c>
    </row>
    <row r="206" spans="1:101">
      <c r="A206" s="22" t="s">
        <v>274</v>
      </c>
      <c r="B206" s="4" t="s">
        <v>493</v>
      </c>
      <c r="C206" s="4">
        <v>1</v>
      </c>
      <c r="D206" s="4"/>
      <c r="E206" s="4" t="s">
        <v>360</v>
      </c>
      <c r="F206" s="6" t="s">
        <v>261</v>
      </c>
      <c r="G206" s="6">
        <v>30023680</v>
      </c>
      <c r="H206" s="4"/>
      <c r="I206" s="6"/>
      <c r="J206" s="6"/>
      <c r="K206" s="4">
        <f t="shared" si="19"/>
        <v>0</v>
      </c>
      <c r="L206" s="4">
        <f t="shared" si="20"/>
        <v>1</v>
      </c>
      <c r="M206" s="4">
        <f t="shared" si="22"/>
        <v>0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 t="s">
        <v>563</v>
      </c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6">
        <f t="shared" si="21"/>
        <v>0</v>
      </c>
      <c r="CW206" t="s">
        <v>725</v>
      </c>
    </row>
    <row r="207" spans="1:101">
      <c r="A207" s="22" t="s">
        <v>274</v>
      </c>
      <c r="B207" s="4" t="s">
        <v>493</v>
      </c>
      <c r="C207" s="4">
        <v>1</v>
      </c>
      <c r="D207" s="4"/>
      <c r="E207" s="4" t="s">
        <v>360</v>
      </c>
      <c r="F207" s="6" t="s">
        <v>98</v>
      </c>
      <c r="G207" s="6"/>
      <c r="H207" s="4"/>
      <c r="I207" s="6">
        <v>30023680</v>
      </c>
      <c r="J207" s="6" t="s">
        <v>275</v>
      </c>
      <c r="K207" s="4">
        <f t="shared" si="19"/>
        <v>1</v>
      </c>
      <c r="L207" s="4">
        <f t="shared" si="20"/>
        <v>1</v>
      </c>
      <c r="M207" s="4">
        <f t="shared" si="22"/>
        <v>1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>
        <v>1</v>
      </c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6">
        <f t="shared" si="21"/>
        <v>0</v>
      </c>
    </row>
    <row r="208" spans="1:101">
      <c r="A208" s="22" t="s">
        <v>253</v>
      </c>
      <c r="B208" s="4" t="s">
        <v>493</v>
      </c>
      <c r="C208" s="4">
        <v>1</v>
      </c>
      <c r="D208" s="4"/>
      <c r="E208" s="4" t="s">
        <v>360</v>
      </c>
      <c r="F208" s="6" t="s">
        <v>98</v>
      </c>
      <c r="G208" s="6"/>
      <c r="H208" s="4"/>
      <c r="I208" s="6">
        <v>3002373</v>
      </c>
      <c r="J208" s="7" t="s">
        <v>119</v>
      </c>
      <c r="K208" s="4">
        <f t="shared" si="19"/>
        <v>1</v>
      </c>
      <c r="L208" s="4">
        <f t="shared" si="20"/>
        <v>1</v>
      </c>
      <c r="M208" s="4">
        <f t="shared" si="22"/>
        <v>1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29">
        <v>1</v>
      </c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6">
        <f t="shared" si="21"/>
        <v>0</v>
      </c>
    </row>
    <row r="209" spans="1:100">
      <c r="A209" s="22" t="s">
        <v>249</v>
      </c>
      <c r="B209" s="4" t="s">
        <v>493</v>
      </c>
      <c r="C209" s="4">
        <v>1</v>
      </c>
      <c r="D209" s="4"/>
      <c r="E209" s="4" t="s">
        <v>360</v>
      </c>
      <c r="F209" s="6" t="s">
        <v>5</v>
      </c>
      <c r="G209" s="6">
        <v>3002377</v>
      </c>
      <c r="H209" s="4"/>
      <c r="J209" s="6"/>
      <c r="K209" s="4">
        <f t="shared" si="19"/>
        <v>6</v>
      </c>
      <c r="L209" s="4">
        <f t="shared" si="20"/>
        <v>7</v>
      </c>
      <c r="M209" s="4">
        <f t="shared" si="22"/>
        <v>1</v>
      </c>
      <c r="N209" s="4"/>
      <c r="O209" s="4"/>
      <c r="P209" s="4"/>
      <c r="Q209" s="4"/>
      <c r="R209" s="4"/>
      <c r="S209" s="4"/>
      <c r="T209" s="4"/>
      <c r="U209" s="4">
        <v>1</v>
      </c>
      <c r="V209" s="4"/>
      <c r="W209" s="4"/>
      <c r="X209" s="4"/>
      <c r="Y209" s="4"/>
      <c r="Z209" s="4"/>
      <c r="AA209" s="4"/>
      <c r="AB209" s="4"/>
      <c r="AC209" s="4">
        <v>1</v>
      </c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>
        <v>1</v>
      </c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>
        <v>1</v>
      </c>
      <c r="BM209" s="4">
        <v>1</v>
      </c>
      <c r="BN209" s="4"/>
      <c r="BO209" s="4"/>
      <c r="BP209" s="4"/>
      <c r="BQ209" s="4"/>
      <c r="BR209" s="4"/>
      <c r="BS209" s="4">
        <v>1</v>
      </c>
      <c r="BT209" s="4"/>
      <c r="BU209" s="4"/>
      <c r="BV209" s="4"/>
      <c r="BW209" s="4"/>
      <c r="BX209" s="4"/>
      <c r="BY209" s="4"/>
      <c r="BZ209" s="4"/>
      <c r="CA209" s="4" t="s">
        <v>563</v>
      </c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6">
        <f t="shared" si="21"/>
        <v>0</v>
      </c>
    </row>
    <row r="210" spans="1:100">
      <c r="A210" s="22" t="s">
        <v>252</v>
      </c>
      <c r="B210" s="4" t="s">
        <v>493</v>
      </c>
      <c r="C210" s="4">
        <v>1</v>
      </c>
      <c r="D210" s="4"/>
      <c r="E210" s="4" t="s">
        <v>360</v>
      </c>
      <c r="F210" s="6" t="s">
        <v>98</v>
      </c>
      <c r="G210" s="6"/>
      <c r="H210" s="4"/>
      <c r="I210" s="6">
        <v>3002359</v>
      </c>
      <c r="J210" s="7" t="s">
        <v>119</v>
      </c>
      <c r="K210" s="4">
        <f t="shared" si="19"/>
        <v>5</v>
      </c>
      <c r="L210" s="4">
        <f t="shared" si="20"/>
        <v>6</v>
      </c>
      <c r="M210" s="4">
        <f t="shared" si="22"/>
        <v>1</v>
      </c>
      <c r="N210" s="4"/>
      <c r="O210" s="4"/>
      <c r="P210" s="4"/>
      <c r="Q210" s="4"/>
      <c r="R210" s="4"/>
      <c r="S210" s="4"/>
      <c r="T210" s="4"/>
      <c r="U210" s="4">
        <v>1</v>
      </c>
      <c r="V210" s="4"/>
      <c r="W210" s="4"/>
      <c r="X210" s="4"/>
      <c r="Y210" s="4"/>
      <c r="Z210" s="4"/>
      <c r="AA210" s="4"/>
      <c r="AB210" s="4"/>
      <c r="AC210" s="4">
        <v>1</v>
      </c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29">
        <v>1</v>
      </c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>
        <v>1</v>
      </c>
      <c r="BM210" s="4">
        <v>1</v>
      </c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 t="s">
        <v>563</v>
      </c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6">
        <f t="shared" si="21"/>
        <v>0</v>
      </c>
    </row>
    <row r="211" spans="1:100">
      <c r="A211" s="22" t="s">
        <v>251</v>
      </c>
      <c r="B211" s="4" t="s">
        <v>493</v>
      </c>
      <c r="C211" s="4">
        <v>1</v>
      </c>
      <c r="D211" s="4"/>
      <c r="E211" s="4" t="s">
        <v>360</v>
      </c>
      <c r="F211" s="6" t="s">
        <v>98</v>
      </c>
      <c r="G211" s="6"/>
      <c r="H211" s="4"/>
      <c r="I211" s="6" t="s">
        <v>276</v>
      </c>
      <c r="J211" s="7" t="s">
        <v>97</v>
      </c>
      <c r="K211" s="4">
        <f t="shared" si="19"/>
        <v>6</v>
      </c>
      <c r="L211" s="4">
        <f t="shared" si="20"/>
        <v>7</v>
      </c>
      <c r="M211" s="4">
        <f t="shared" si="22"/>
        <v>1</v>
      </c>
      <c r="N211" s="4"/>
      <c r="O211" s="4"/>
      <c r="P211" s="4"/>
      <c r="Q211" s="4"/>
      <c r="R211" s="4"/>
      <c r="S211" s="4"/>
      <c r="T211" s="4"/>
      <c r="U211" s="4">
        <v>1</v>
      </c>
      <c r="V211" s="4"/>
      <c r="W211" s="4"/>
      <c r="X211" s="4"/>
      <c r="Y211" s="4"/>
      <c r="Z211" s="4"/>
      <c r="AA211" s="4"/>
      <c r="AB211" s="4"/>
      <c r="AC211" s="4">
        <v>1</v>
      </c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29">
        <v>1</v>
      </c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>
        <v>1</v>
      </c>
      <c r="BM211" s="4">
        <v>1</v>
      </c>
      <c r="BN211" s="4"/>
      <c r="BO211" s="4"/>
      <c r="BP211" s="4"/>
      <c r="BQ211" s="4"/>
      <c r="BR211" s="4"/>
      <c r="BS211" s="4">
        <v>1</v>
      </c>
      <c r="BT211" s="4"/>
      <c r="BU211" s="4"/>
      <c r="BV211" s="4"/>
      <c r="BW211" s="4"/>
      <c r="BX211" s="4"/>
      <c r="BY211" s="4"/>
      <c r="BZ211" s="4"/>
      <c r="CA211" s="4" t="s">
        <v>563</v>
      </c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6">
        <f t="shared" si="21"/>
        <v>0</v>
      </c>
    </row>
    <row r="212" spans="1:100">
      <c r="A212" s="22" t="s">
        <v>335</v>
      </c>
      <c r="B212" s="4" t="s">
        <v>493</v>
      </c>
      <c r="C212" s="4">
        <v>1</v>
      </c>
      <c r="D212" s="4"/>
      <c r="E212" s="4" t="s">
        <v>360</v>
      </c>
      <c r="F212" s="6" t="s">
        <v>98</v>
      </c>
      <c r="G212" s="6"/>
      <c r="H212" s="4"/>
      <c r="I212" s="6">
        <v>3065015</v>
      </c>
      <c r="J212" s="7" t="s">
        <v>97</v>
      </c>
      <c r="K212" s="4">
        <f t="shared" si="19"/>
        <v>3</v>
      </c>
      <c r="L212" s="4">
        <f t="shared" si="20"/>
        <v>4</v>
      </c>
      <c r="M212" s="4">
        <f t="shared" si="22"/>
        <v>1</v>
      </c>
      <c r="N212" s="4"/>
      <c r="O212" s="4"/>
      <c r="P212" s="4"/>
      <c r="Q212" s="4"/>
      <c r="R212" s="4"/>
      <c r="S212" s="4">
        <v>1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29">
        <v>1</v>
      </c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>
        <v>1</v>
      </c>
      <c r="BT212" s="4"/>
      <c r="BU212" s="4"/>
      <c r="BV212" s="4"/>
      <c r="BW212" s="4"/>
      <c r="BX212" s="4"/>
      <c r="BY212" s="4"/>
      <c r="BZ212" s="4"/>
      <c r="CA212" s="4" t="s">
        <v>563</v>
      </c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6">
        <f t="shared" si="21"/>
        <v>0</v>
      </c>
    </row>
    <row r="213" spans="1:100">
      <c r="A213" s="22" t="s">
        <v>336</v>
      </c>
      <c r="B213" s="4" t="s">
        <v>493</v>
      </c>
      <c r="C213" s="44">
        <v>1</v>
      </c>
      <c r="D213" s="4"/>
      <c r="E213" s="4" t="s">
        <v>360</v>
      </c>
      <c r="F213" s="6" t="s">
        <v>98</v>
      </c>
      <c r="G213" s="6"/>
      <c r="H213" s="44"/>
      <c r="I213" s="6">
        <v>3065007</v>
      </c>
      <c r="J213" s="7" t="s">
        <v>97</v>
      </c>
      <c r="K213" s="4">
        <f t="shared" si="19"/>
        <v>8</v>
      </c>
      <c r="L213" s="4">
        <f t="shared" si="20"/>
        <v>8</v>
      </c>
      <c r="M213" s="4">
        <f t="shared" si="22"/>
        <v>2</v>
      </c>
      <c r="N213" s="4"/>
      <c r="O213" s="4"/>
      <c r="P213" s="4"/>
      <c r="Q213" s="4"/>
      <c r="R213" s="4"/>
      <c r="S213" s="4"/>
      <c r="T213" s="4"/>
      <c r="U213" s="4">
        <v>1</v>
      </c>
      <c r="V213" s="4"/>
      <c r="W213" s="4"/>
      <c r="X213" s="4"/>
      <c r="Y213" s="4"/>
      <c r="Z213" s="4"/>
      <c r="AA213" s="4"/>
      <c r="AB213" s="4"/>
      <c r="AC213" s="4">
        <v>1</v>
      </c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29">
        <v>1</v>
      </c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>
        <v>1</v>
      </c>
      <c r="BM213" s="4">
        <v>2</v>
      </c>
      <c r="BN213" s="4"/>
      <c r="BO213" s="4"/>
      <c r="BP213" s="4"/>
      <c r="BQ213" s="4"/>
      <c r="BR213" s="4"/>
      <c r="BS213" s="4">
        <v>1</v>
      </c>
      <c r="BT213" s="4"/>
      <c r="BU213" s="4"/>
      <c r="BV213" s="4"/>
      <c r="BW213" s="4"/>
      <c r="BX213" s="4"/>
      <c r="BY213" s="4"/>
      <c r="BZ213" s="4"/>
      <c r="CA213" s="4" t="s">
        <v>563</v>
      </c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>
        <v>1</v>
      </c>
      <c r="CV213" s="46">
        <f t="shared" si="21"/>
        <v>1</v>
      </c>
    </row>
    <row r="214" spans="1:100">
      <c r="A214" s="45" t="s">
        <v>291</v>
      </c>
      <c r="B214" s="46" t="s">
        <v>493</v>
      </c>
      <c r="C214" s="4">
        <v>1</v>
      </c>
      <c r="D214" s="4"/>
      <c r="E214" s="46" t="s">
        <v>406</v>
      </c>
      <c r="F214" s="41" t="s">
        <v>5</v>
      </c>
      <c r="G214" s="41"/>
      <c r="H214" s="4"/>
      <c r="I214" s="6">
        <v>30025750</v>
      </c>
      <c r="J214" s="6" t="s">
        <v>5</v>
      </c>
      <c r="K214" s="4">
        <f t="shared" si="19"/>
        <v>2</v>
      </c>
      <c r="L214" s="4">
        <f t="shared" si="20"/>
        <v>2</v>
      </c>
      <c r="M214" s="4">
        <f t="shared" si="22"/>
        <v>1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>
        <v>1</v>
      </c>
      <c r="BI214" s="4"/>
      <c r="BJ214" s="4"/>
      <c r="BK214" s="4"/>
      <c r="BL214" s="4"/>
      <c r="BM214" s="4"/>
      <c r="BN214" s="4">
        <v>1</v>
      </c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6">
        <f t="shared" si="21"/>
        <v>0</v>
      </c>
    </row>
    <row r="215" spans="1:100">
      <c r="A215" s="22" t="s">
        <v>403</v>
      </c>
      <c r="B215" s="4" t="s">
        <v>493</v>
      </c>
      <c r="C215" s="4">
        <v>1</v>
      </c>
      <c r="D215" s="4"/>
      <c r="E215" s="4" t="s">
        <v>406</v>
      </c>
      <c r="F215" s="6" t="s">
        <v>98</v>
      </c>
      <c r="G215" s="6"/>
      <c r="H215" s="4"/>
      <c r="I215" s="6">
        <v>30031220</v>
      </c>
      <c r="J215" s="6" t="s">
        <v>262</v>
      </c>
      <c r="K215" s="4">
        <f t="shared" si="19"/>
        <v>2</v>
      </c>
      <c r="L215" s="4">
        <f t="shared" si="20"/>
        <v>2</v>
      </c>
      <c r="M215" s="4">
        <f t="shared" si="22"/>
        <v>1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>
        <v>1</v>
      </c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>
        <v>1</v>
      </c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6">
        <f t="shared" si="21"/>
        <v>0</v>
      </c>
    </row>
    <row r="216" spans="1:100">
      <c r="A216" s="22" t="s">
        <v>408</v>
      </c>
      <c r="B216" s="4" t="s">
        <v>493</v>
      </c>
      <c r="C216" s="4">
        <v>4</v>
      </c>
      <c r="D216" s="4"/>
      <c r="E216" s="4" t="s">
        <v>406</v>
      </c>
      <c r="F216" s="6" t="s">
        <v>5</v>
      </c>
      <c r="G216" s="6">
        <v>30600570</v>
      </c>
      <c r="H216" s="4" t="s">
        <v>528</v>
      </c>
      <c r="I216" s="6"/>
      <c r="J216" s="6"/>
      <c r="K216" s="4">
        <f t="shared" si="19"/>
        <v>2</v>
      </c>
      <c r="L216" s="4">
        <f t="shared" si="20"/>
        <v>2</v>
      </c>
      <c r="M216" s="4">
        <f t="shared" si="22"/>
        <v>1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>
        <v>1</v>
      </c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>
        <v>1</v>
      </c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6">
        <f t="shared" si="21"/>
        <v>0</v>
      </c>
    </row>
    <row r="217" spans="1:100">
      <c r="A217" s="22" t="s">
        <v>365</v>
      </c>
      <c r="B217" s="4"/>
      <c r="C217" s="4">
        <v>1</v>
      </c>
      <c r="D217" s="4"/>
      <c r="E217" s="4" t="s">
        <v>406</v>
      </c>
      <c r="F217" s="6" t="s">
        <v>98</v>
      </c>
      <c r="G217" s="6"/>
      <c r="H217" s="4"/>
      <c r="I217" s="6" t="s">
        <v>366</v>
      </c>
      <c r="J217" s="6"/>
      <c r="K217" s="4">
        <f t="shared" si="19"/>
        <v>1</v>
      </c>
      <c r="L217" s="4">
        <f t="shared" si="20"/>
        <v>1</v>
      </c>
      <c r="M217" s="4">
        <f t="shared" si="22"/>
        <v>1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>
        <v>1</v>
      </c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6">
        <f t="shared" si="21"/>
        <v>0</v>
      </c>
    </row>
    <row r="218" spans="1:100">
      <c r="A218" s="22" t="s">
        <v>478</v>
      </c>
      <c r="B218" s="4"/>
      <c r="C218" s="4">
        <v>2</v>
      </c>
      <c r="D218" s="4"/>
      <c r="E218" s="4" t="s">
        <v>406</v>
      </c>
      <c r="F218" s="6" t="s">
        <v>92</v>
      </c>
      <c r="G218" s="6"/>
      <c r="H218" s="4"/>
      <c r="I218" s="6"/>
      <c r="J218" s="6" t="s">
        <v>92</v>
      </c>
      <c r="K218" s="4">
        <f t="shared" si="19"/>
        <v>6</v>
      </c>
      <c r="L218" s="4">
        <f t="shared" si="20"/>
        <v>4</v>
      </c>
      <c r="M218" s="4">
        <f t="shared" si="22"/>
        <v>3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>
        <v>3</v>
      </c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1</v>
      </c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>
        <v>1</v>
      </c>
      <c r="BI218" s="4"/>
      <c r="BJ218" s="4"/>
      <c r="BK218" s="4"/>
      <c r="BL218" s="4"/>
      <c r="BM218" s="4"/>
      <c r="BN218" s="4">
        <v>1</v>
      </c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6">
        <f t="shared" si="21"/>
        <v>0</v>
      </c>
    </row>
    <row r="219" spans="1:100">
      <c r="A219" s="22" t="s">
        <v>789</v>
      </c>
      <c r="B219" s="4"/>
      <c r="C219" s="4">
        <v>1</v>
      </c>
      <c r="D219" s="4"/>
      <c r="E219" s="4" t="s">
        <v>406</v>
      </c>
      <c r="F219" s="6" t="s">
        <v>98</v>
      </c>
      <c r="G219" s="6"/>
      <c r="H219" s="4" t="s">
        <v>514</v>
      </c>
      <c r="I219" s="6"/>
      <c r="J219" s="6"/>
      <c r="K219" s="4">
        <f t="shared" ref="K219" si="23">SUM(N219:CU219)</f>
        <v>6</v>
      </c>
      <c r="L219" s="4">
        <f t="shared" ref="L219" si="24">COUNTA(N219:CU219)</f>
        <v>4</v>
      </c>
      <c r="M219" s="4">
        <f t="shared" ref="M219" si="25">MAX(N219:CU219)</f>
        <v>3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>
        <v>3</v>
      </c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>
        <v>1</v>
      </c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>
        <v>1</v>
      </c>
      <c r="BI219" s="4"/>
      <c r="BJ219" s="4"/>
      <c r="BK219" s="4"/>
      <c r="BL219" s="4"/>
      <c r="BM219" s="4"/>
      <c r="BN219" s="4">
        <v>1</v>
      </c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6">
        <f t="shared" si="21"/>
        <v>0</v>
      </c>
    </row>
    <row r="220" spans="1:100">
      <c r="A220" s="22" t="s">
        <v>483</v>
      </c>
      <c r="B220" s="4"/>
      <c r="C220" s="4">
        <v>2</v>
      </c>
      <c r="D220" s="4"/>
      <c r="E220" s="4" t="s">
        <v>406</v>
      </c>
      <c r="F220" s="6" t="s">
        <v>98</v>
      </c>
      <c r="G220" s="6"/>
      <c r="H220" s="4"/>
      <c r="I220" s="6"/>
      <c r="J220" s="6" t="s">
        <v>98</v>
      </c>
      <c r="K220" s="4">
        <f t="shared" si="19"/>
        <v>6</v>
      </c>
      <c r="L220" s="4">
        <f t="shared" si="20"/>
        <v>4</v>
      </c>
      <c r="M220" s="4">
        <f t="shared" si="22"/>
        <v>3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>
        <v>3</v>
      </c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>
        <v>1</v>
      </c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>
        <v>1</v>
      </c>
      <c r="BI220" s="4"/>
      <c r="BJ220" s="4"/>
      <c r="BK220" s="4"/>
      <c r="BL220" s="4"/>
      <c r="BM220" s="4"/>
      <c r="BN220" s="4">
        <v>1</v>
      </c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6">
        <f t="shared" si="21"/>
        <v>0</v>
      </c>
    </row>
    <row r="221" spans="1:100">
      <c r="A221" s="22" t="s">
        <v>364</v>
      </c>
      <c r="B221" s="4"/>
      <c r="C221" s="4">
        <v>1</v>
      </c>
      <c r="D221" s="4"/>
      <c r="E221" s="4" t="s">
        <v>406</v>
      </c>
      <c r="F221" s="6" t="s">
        <v>98</v>
      </c>
      <c r="G221" s="6"/>
      <c r="H221" s="4"/>
      <c r="I221" s="6"/>
      <c r="J221" s="6" t="s">
        <v>106</v>
      </c>
      <c r="K221" s="4">
        <f t="shared" si="19"/>
        <v>1</v>
      </c>
      <c r="L221" s="4">
        <f t="shared" si="20"/>
        <v>1</v>
      </c>
      <c r="M221" s="4">
        <f t="shared" si="22"/>
        <v>1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>
        <v>1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6">
        <f t="shared" si="21"/>
        <v>0</v>
      </c>
    </row>
    <row r="222" spans="1:100">
      <c r="A222" s="22" t="s">
        <v>405</v>
      </c>
      <c r="B222" s="4" t="s">
        <v>493</v>
      </c>
      <c r="C222" s="4">
        <v>2</v>
      </c>
      <c r="D222" s="4"/>
      <c r="E222" s="4" t="s">
        <v>406</v>
      </c>
      <c r="F222" s="6" t="s">
        <v>98</v>
      </c>
      <c r="G222" s="6"/>
      <c r="H222" s="4"/>
      <c r="I222" s="6" t="s">
        <v>404</v>
      </c>
      <c r="J222" s="6" t="s">
        <v>106</v>
      </c>
      <c r="K222" s="4">
        <f t="shared" si="19"/>
        <v>2</v>
      </c>
      <c r="L222" s="4">
        <f t="shared" si="20"/>
        <v>2</v>
      </c>
      <c r="M222" s="4">
        <f t="shared" si="22"/>
        <v>1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>
        <v>1</v>
      </c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>
        <v>1</v>
      </c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6">
        <f t="shared" si="21"/>
        <v>0</v>
      </c>
    </row>
    <row r="223" spans="1:100">
      <c r="A223" s="22" t="s">
        <v>296</v>
      </c>
      <c r="B223" s="4" t="s">
        <v>493</v>
      </c>
      <c r="C223" s="4">
        <v>1</v>
      </c>
      <c r="D223" s="4"/>
      <c r="E223" s="4" t="s">
        <v>406</v>
      </c>
      <c r="F223" s="6" t="s">
        <v>5</v>
      </c>
      <c r="G223" s="6"/>
      <c r="H223" s="4"/>
      <c r="I223" s="6">
        <v>30025680</v>
      </c>
      <c r="J223" s="6" t="s">
        <v>5</v>
      </c>
      <c r="K223" s="4">
        <f t="shared" si="19"/>
        <v>2</v>
      </c>
      <c r="L223" s="4">
        <f t="shared" si="20"/>
        <v>2</v>
      </c>
      <c r="M223" s="4">
        <f t="shared" si="22"/>
        <v>1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>
        <v>1</v>
      </c>
      <c r="BI223" s="4"/>
      <c r="BJ223" s="4"/>
      <c r="BK223" s="4"/>
      <c r="BL223" s="4"/>
      <c r="BM223" s="4"/>
      <c r="BN223" s="4">
        <v>1</v>
      </c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6">
        <f t="shared" si="21"/>
        <v>0</v>
      </c>
    </row>
    <row r="224" spans="1:100">
      <c r="A224" s="22" t="s">
        <v>297</v>
      </c>
      <c r="B224" s="4" t="s">
        <v>493</v>
      </c>
      <c r="C224" s="4">
        <v>1</v>
      </c>
      <c r="D224" s="4"/>
      <c r="E224" s="4" t="s">
        <v>406</v>
      </c>
      <c r="F224" s="6" t="s">
        <v>98</v>
      </c>
      <c r="G224" s="6">
        <v>30025640</v>
      </c>
      <c r="H224" s="4" t="s">
        <v>529</v>
      </c>
      <c r="I224" s="6"/>
      <c r="J224" s="6"/>
      <c r="K224" s="4">
        <f t="shared" si="19"/>
        <v>2</v>
      </c>
      <c r="L224" s="4">
        <f t="shared" si="20"/>
        <v>2</v>
      </c>
      <c r="M224" s="4">
        <f t="shared" si="22"/>
        <v>1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>
        <v>1</v>
      </c>
      <c r="BI224" s="4"/>
      <c r="BJ224" s="4"/>
      <c r="BK224" s="4"/>
      <c r="BL224" s="4"/>
      <c r="BM224" s="4"/>
      <c r="BN224" s="4">
        <v>1</v>
      </c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6">
        <f t="shared" si="21"/>
        <v>0</v>
      </c>
    </row>
    <row r="225" spans="1:100">
      <c r="A225" s="22" t="s">
        <v>486</v>
      </c>
      <c r="B225" s="4"/>
      <c r="C225" s="4">
        <v>1</v>
      </c>
      <c r="D225" s="4"/>
      <c r="E225" s="4" t="s">
        <v>406</v>
      </c>
      <c r="F225" s="6" t="s">
        <v>98</v>
      </c>
      <c r="G225" s="6"/>
      <c r="H225" s="4"/>
      <c r="I225" s="6"/>
      <c r="J225" s="6" t="s">
        <v>5</v>
      </c>
      <c r="K225" s="4">
        <f t="shared" si="19"/>
        <v>1</v>
      </c>
      <c r="L225" s="4">
        <f t="shared" si="20"/>
        <v>2</v>
      </c>
      <c r="M225" s="4">
        <f t="shared" si="22"/>
        <v>1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30" t="s">
        <v>567</v>
      </c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>
        <v>1</v>
      </c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6">
        <f t="shared" si="21"/>
        <v>0</v>
      </c>
    </row>
    <row r="226" spans="1:100">
      <c r="A226" s="22" t="s">
        <v>486</v>
      </c>
      <c r="B226" s="4"/>
      <c r="C226" s="4">
        <v>1</v>
      </c>
      <c r="D226" s="4"/>
      <c r="E226" s="4" t="s">
        <v>406</v>
      </c>
      <c r="F226" s="6" t="s">
        <v>5</v>
      </c>
      <c r="G226" s="6"/>
      <c r="H226" s="4"/>
      <c r="I226" s="6"/>
      <c r="J226" s="6" t="s">
        <v>5</v>
      </c>
      <c r="K226" s="4">
        <f t="shared" si="19"/>
        <v>5</v>
      </c>
      <c r="L226" s="4">
        <f t="shared" si="20"/>
        <v>4</v>
      </c>
      <c r="M226" s="4">
        <f t="shared" si="22"/>
        <v>3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>
        <v>3</v>
      </c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>
        <v>1</v>
      </c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>
        <v>1</v>
      </c>
      <c r="BI226" s="4"/>
      <c r="BJ226" s="4"/>
      <c r="BK226" s="4"/>
      <c r="BL226" s="4"/>
      <c r="BM226" s="4"/>
      <c r="BN226" s="4" t="s">
        <v>563</v>
      </c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6">
        <f t="shared" si="21"/>
        <v>0</v>
      </c>
    </row>
    <row r="227" spans="1:100">
      <c r="A227" s="22" t="s">
        <v>367</v>
      </c>
      <c r="B227" s="4"/>
      <c r="C227" s="4">
        <v>1</v>
      </c>
      <c r="D227" s="4"/>
      <c r="E227" s="4" t="s">
        <v>406</v>
      </c>
      <c r="F227" s="6" t="s">
        <v>5</v>
      </c>
      <c r="G227" s="6"/>
      <c r="H227" s="4"/>
      <c r="I227" s="6"/>
      <c r="J227" s="6" t="s">
        <v>5</v>
      </c>
      <c r="K227" s="4">
        <f t="shared" si="19"/>
        <v>12</v>
      </c>
      <c r="L227" s="4">
        <f t="shared" si="20"/>
        <v>4</v>
      </c>
      <c r="M227" s="4">
        <f t="shared" si="22"/>
        <v>6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>
        <v>6</v>
      </c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>
        <v>2</v>
      </c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>
        <v>2</v>
      </c>
      <c r="BI227" s="4"/>
      <c r="BJ227" s="4"/>
      <c r="BK227" s="4"/>
      <c r="BL227" s="4"/>
      <c r="BM227" s="4"/>
      <c r="BN227" s="4">
        <v>2</v>
      </c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6">
        <f t="shared" si="21"/>
        <v>0</v>
      </c>
    </row>
    <row r="228" spans="1:100">
      <c r="A228" s="22" t="s">
        <v>411</v>
      </c>
      <c r="B228" s="4" t="s">
        <v>493</v>
      </c>
      <c r="C228" s="4">
        <v>1</v>
      </c>
      <c r="D228" s="4"/>
      <c r="E228" s="4" t="s">
        <v>406</v>
      </c>
      <c r="F228" s="6" t="s">
        <v>99</v>
      </c>
      <c r="G228" s="6">
        <v>30036200</v>
      </c>
      <c r="H228" s="4" t="s">
        <v>529</v>
      </c>
      <c r="I228" s="6"/>
      <c r="J228" s="6"/>
      <c r="K228" s="4">
        <f t="shared" si="19"/>
        <v>10</v>
      </c>
      <c r="L228" s="4">
        <f t="shared" si="20"/>
        <v>2</v>
      </c>
      <c r="M228" s="4">
        <f t="shared" si="22"/>
        <v>5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>
        <v>5</v>
      </c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>
        <v>5</v>
      </c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6">
        <f t="shared" si="21"/>
        <v>0</v>
      </c>
    </row>
    <row r="229" spans="1:100">
      <c r="A229" s="22" t="s">
        <v>412</v>
      </c>
      <c r="B229" s="4" t="s">
        <v>493</v>
      </c>
      <c r="C229" s="4">
        <v>2</v>
      </c>
      <c r="D229" s="4"/>
      <c r="E229" s="4" t="s">
        <v>406</v>
      </c>
      <c r="F229" s="6" t="s">
        <v>413</v>
      </c>
      <c r="G229" s="6">
        <v>30653530</v>
      </c>
      <c r="H229" s="4" t="s">
        <v>530</v>
      </c>
      <c r="I229" s="6"/>
      <c r="J229" s="6"/>
      <c r="K229" s="4">
        <f t="shared" si="19"/>
        <v>10</v>
      </c>
      <c r="L229" s="4">
        <f t="shared" si="20"/>
        <v>2</v>
      </c>
      <c r="M229" s="4">
        <f t="shared" si="22"/>
        <v>5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>
        <v>5</v>
      </c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>
        <v>5</v>
      </c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6">
        <f t="shared" si="21"/>
        <v>0</v>
      </c>
    </row>
    <row r="230" spans="1:100">
      <c r="A230" s="22" t="s">
        <v>305</v>
      </c>
      <c r="B230" s="4" t="s">
        <v>493</v>
      </c>
      <c r="C230" s="4">
        <v>1</v>
      </c>
      <c r="D230" s="4"/>
      <c r="E230" s="4" t="s">
        <v>406</v>
      </c>
      <c r="F230" s="6" t="s">
        <v>98</v>
      </c>
      <c r="G230" s="6"/>
      <c r="H230" s="4"/>
      <c r="I230" s="6">
        <v>30025670</v>
      </c>
      <c r="J230" s="6" t="s">
        <v>5</v>
      </c>
      <c r="K230" s="4">
        <f t="shared" si="19"/>
        <v>2</v>
      </c>
      <c r="L230" s="4">
        <f t="shared" si="20"/>
        <v>2</v>
      </c>
      <c r="M230" s="4">
        <f t="shared" si="22"/>
        <v>1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>
        <v>1</v>
      </c>
      <c r="BI230" s="4"/>
      <c r="BJ230" s="4"/>
      <c r="BK230" s="4"/>
      <c r="BL230" s="4"/>
      <c r="BM230" s="4"/>
      <c r="BN230" s="4">
        <v>1</v>
      </c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6">
        <f t="shared" si="21"/>
        <v>0</v>
      </c>
    </row>
    <row r="231" spans="1:100">
      <c r="A231" s="22" t="s">
        <v>569</v>
      </c>
      <c r="B231" s="4" t="s">
        <v>493</v>
      </c>
      <c r="C231" s="4">
        <v>1</v>
      </c>
      <c r="D231" s="4"/>
      <c r="E231" s="4" t="s">
        <v>407</v>
      </c>
      <c r="F231" s="6" t="s">
        <v>98</v>
      </c>
      <c r="G231" s="6"/>
      <c r="H231" s="4"/>
      <c r="I231" s="6">
        <v>30031230</v>
      </c>
      <c r="J231" s="6" t="s">
        <v>262</v>
      </c>
      <c r="K231" s="4">
        <f t="shared" si="19"/>
        <v>2</v>
      </c>
      <c r="L231" s="4">
        <f t="shared" si="20"/>
        <v>2</v>
      </c>
      <c r="M231" s="4">
        <f t="shared" si="22"/>
        <v>1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>
        <v>1</v>
      </c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>
        <v>1</v>
      </c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6">
        <f t="shared" si="21"/>
        <v>0</v>
      </c>
    </row>
    <row r="232" spans="1:100">
      <c r="A232" s="22" t="s">
        <v>263</v>
      </c>
      <c r="B232" s="4"/>
      <c r="C232" s="4">
        <v>1</v>
      </c>
      <c r="D232" s="4"/>
      <c r="E232" s="4" t="s">
        <v>407</v>
      </c>
      <c r="F232" s="6" t="s">
        <v>98</v>
      </c>
      <c r="G232" s="6"/>
      <c r="H232" s="4"/>
      <c r="I232" s="6"/>
      <c r="J232" s="6" t="s">
        <v>101</v>
      </c>
      <c r="K232" s="4">
        <f t="shared" si="19"/>
        <v>2</v>
      </c>
      <c r="L232" s="4">
        <f t="shared" si="20"/>
        <v>2</v>
      </c>
      <c r="M232" s="4">
        <f t="shared" si="22"/>
        <v>1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>
        <v>1</v>
      </c>
      <c r="BI232" s="4"/>
      <c r="BJ232" s="4"/>
      <c r="BK232" s="4"/>
      <c r="BL232" s="4"/>
      <c r="BM232" s="4"/>
      <c r="BN232" s="4">
        <v>1</v>
      </c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6">
        <f t="shared" si="21"/>
        <v>0</v>
      </c>
    </row>
    <row r="233" spans="1:100">
      <c r="A233" s="22" t="s">
        <v>618</v>
      </c>
      <c r="B233" s="4" t="s">
        <v>493</v>
      </c>
      <c r="C233" s="4">
        <v>3</v>
      </c>
      <c r="D233" s="4"/>
      <c r="E233" s="4" t="s">
        <v>407</v>
      </c>
      <c r="F233" s="6" t="s">
        <v>5</v>
      </c>
      <c r="G233" s="6"/>
      <c r="H233" s="4"/>
      <c r="I233" s="6">
        <v>30600430</v>
      </c>
      <c r="J233" s="6" t="s">
        <v>5</v>
      </c>
      <c r="K233" s="4">
        <f t="shared" si="19"/>
        <v>2</v>
      </c>
      <c r="L233" s="4">
        <f t="shared" si="20"/>
        <v>2</v>
      </c>
      <c r="M233" s="4">
        <f t="shared" si="22"/>
        <v>1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>
        <v>1</v>
      </c>
      <c r="BI233" s="4"/>
      <c r="BJ233" s="4"/>
      <c r="BK233" s="4"/>
      <c r="BL233" s="4"/>
      <c r="BM233" s="4"/>
      <c r="BN233" s="4">
        <v>1</v>
      </c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6">
        <f t="shared" si="21"/>
        <v>0</v>
      </c>
    </row>
    <row r="234" spans="1:100">
      <c r="A234" s="22" t="s">
        <v>295</v>
      </c>
      <c r="B234" s="4" t="s">
        <v>493</v>
      </c>
      <c r="C234" s="4">
        <v>1</v>
      </c>
      <c r="D234" s="4"/>
      <c r="E234" s="4" t="s">
        <v>407</v>
      </c>
      <c r="F234" s="6" t="s">
        <v>98</v>
      </c>
      <c r="G234" s="6"/>
      <c r="H234" s="4"/>
      <c r="I234" s="6">
        <v>30025650</v>
      </c>
      <c r="J234" s="6" t="s">
        <v>5</v>
      </c>
      <c r="K234" s="4">
        <f t="shared" si="19"/>
        <v>2</v>
      </c>
      <c r="L234" s="4">
        <f t="shared" si="20"/>
        <v>2</v>
      </c>
      <c r="M234" s="4">
        <f t="shared" si="22"/>
        <v>1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>
        <v>1</v>
      </c>
      <c r="BI234" s="4"/>
      <c r="BJ234" s="4"/>
      <c r="BK234" s="4"/>
      <c r="BL234" s="4"/>
      <c r="BM234" s="4"/>
      <c r="BN234" s="4">
        <v>1</v>
      </c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6">
        <f t="shared" si="21"/>
        <v>0</v>
      </c>
    </row>
    <row r="235" spans="1:100">
      <c r="A235" s="22" t="s">
        <v>424</v>
      </c>
      <c r="B235" s="4" t="s">
        <v>493</v>
      </c>
      <c r="C235" s="4">
        <v>1</v>
      </c>
      <c r="D235" s="4"/>
      <c r="E235" s="4" t="s">
        <v>425</v>
      </c>
      <c r="F235" s="6" t="s">
        <v>91</v>
      </c>
      <c r="G235" s="6">
        <v>30029620</v>
      </c>
      <c r="H235" s="4" t="s">
        <v>527</v>
      </c>
      <c r="I235" s="6"/>
      <c r="J235" s="6"/>
      <c r="K235" s="4">
        <f t="shared" si="19"/>
        <v>2</v>
      </c>
      <c r="L235" s="4">
        <f t="shared" si="20"/>
        <v>2</v>
      </c>
      <c r="M235" s="4">
        <f t="shared" si="22"/>
        <v>1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>
        <v>1</v>
      </c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>
        <v>1</v>
      </c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6">
        <f t="shared" si="21"/>
        <v>0</v>
      </c>
    </row>
    <row r="236" spans="1:100">
      <c r="A236" s="22" t="s">
        <v>772</v>
      </c>
      <c r="B236" s="4" t="s">
        <v>493</v>
      </c>
      <c r="C236" s="4">
        <v>2</v>
      </c>
      <c r="D236" s="4"/>
      <c r="E236" s="4" t="s">
        <v>468</v>
      </c>
      <c r="F236" s="6" t="s">
        <v>98</v>
      </c>
      <c r="G236" s="6"/>
      <c r="H236" s="4"/>
      <c r="I236" s="6">
        <v>30601672</v>
      </c>
      <c r="J236" s="6" t="s">
        <v>119</v>
      </c>
      <c r="K236" s="4">
        <f t="shared" si="19"/>
        <v>1</v>
      </c>
      <c r="L236" s="4">
        <f t="shared" si="20"/>
        <v>1</v>
      </c>
      <c r="M236" s="4">
        <f t="shared" si="22"/>
        <v>1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>
        <v>1</v>
      </c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6">
        <f t="shared" si="21"/>
        <v>0</v>
      </c>
    </row>
    <row r="237" spans="1:100">
      <c r="A237" s="22" t="s">
        <v>287</v>
      </c>
      <c r="B237" s="4" t="s">
        <v>493</v>
      </c>
      <c r="C237" s="4">
        <v>1</v>
      </c>
      <c r="D237" s="4"/>
      <c r="E237" s="4" t="s">
        <v>347</v>
      </c>
      <c r="F237" s="6" t="s">
        <v>5</v>
      </c>
      <c r="G237" s="6">
        <v>30022300</v>
      </c>
      <c r="H237" s="6" t="s">
        <v>514</v>
      </c>
      <c r="I237" s="6"/>
      <c r="J237" s="6"/>
      <c r="K237" s="4">
        <f t="shared" si="19"/>
        <v>10</v>
      </c>
      <c r="L237" s="4">
        <f t="shared" si="20"/>
        <v>7</v>
      </c>
      <c r="M237" s="4">
        <f t="shared" si="22"/>
        <v>3</v>
      </c>
      <c r="N237" s="4"/>
      <c r="O237" s="4"/>
      <c r="P237" s="4"/>
      <c r="Q237" s="4">
        <v>2</v>
      </c>
      <c r="R237" s="4">
        <v>1</v>
      </c>
      <c r="S237" s="4">
        <v>1</v>
      </c>
      <c r="T237" s="4">
        <v>1</v>
      </c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20"/>
      <c r="AV237" s="4">
        <v>1</v>
      </c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>
        <v>1</v>
      </c>
      <c r="BN237" s="4"/>
      <c r="BO237" s="4"/>
      <c r="BP237" s="4"/>
      <c r="BQ237" s="4"/>
      <c r="BR237" s="4">
        <v>3</v>
      </c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6">
        <f t="shared" si="21"/>
        <v>0</v>
      </c>
    </row>
    <row r="238" spans="1:100">
      <c r="A238" s="22" t="s">
        <v>358</v>
      </c>
      <c r="B238" s="4"/>
      <c r="C238" s="4">
        <v>1</v>
      </c>
      <c r="D238" s="4"/>
      <c r="E238" s="4" t="s">
        <v>359</v>
      </c>
      <c r="F238" s="6" t="s">
        <v>98</v>
      </c>
      <c r="G238" s="6"/>
      <c r="H238" s="4"/>
      <c r="I238" s="6" t="s">
        <v>636</v>
      </c>
      <c r="J238" s="6" t="s">
        <v>98</v>
      </c>
      <c r="K238" s="4">
        <f t="shared" si="19"/>
        <v>2</v>
      </c>
      <c r="L238" s="4">
        <f t="shared" si="20"/>
        <v>2</v>
      </c>
      <c r="M238" s="4">
        <f t="shared" si="22"/>
        <v>1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>
        <v>1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>
        <v>1</v>
      </c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6">
        <f t="shared" si="21"/>
        <v>0</v>
      </c>
    </row>
    <row r="239" spans="1:100">
      <c r="A239" s="22" t="s">
        <v>661</v>
      </c>
      <c r="B239" s="4"/>
      <c r="C239" s="4">
        <v>3</v>
      </c>
      <c r="D239" s="4"/>
      <c r="E239" s="4" t="s">
        <v>430</v>
      </c>
      <c r="F239" s="6" t="s">
        <v>98</v>
      </c>
      <c r="G239" s="6"/>
      <c r="H239" s="4"/>
      <c r="I239" s="6"/>
      <c r="J239" s="6" t="s">
        <v>99</v>
      </c>
      <c r="K239" s="4">
        <f t="shared" si="19"/>
        <v>1</v>
      </c>
      <c r="L239" s="4">
        <f t="shared" si="20"/>
        <v>1</v>
      </c>
      <c r="M239" s="4">
        <f t="shared" si="22"/>
        <v>1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>
        <v>1</v>
      </c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6">
        <f t="shared" si="21"/>
        <v>0</v>
      </c>
    </row>
    <row r="240" spans="1:100">
      <c r="A240" s="22" t="s">
        <v>93</v>
      </c>
      <c r="B240" s="4" t="s">
        <v>493</v>
      </c>
      <c r="C240" s="4">
        <v>1</v>
      </c>
      <c r="D240" s="4"/>
      <c r="E240" s="4" t="s">
        <v>430</v>
      </c>
      <c r="F240" s="6" t="s">
        <v>5</v>
      </c>
      <c r="G240" s="6"/>
      <c r="H240" s="4"/>
      <c r="I240" s="6">
        <v>30049310</v>
      </c>
      <c r="J240" s="6" t="s">
        <v>94</v>
      </c>
      <c r="K240" s="4">
        <f t="shared" si="19"/>
        <v>6</v>
      </c>
      <c r="L240" s="4">
        <f t="shared" si="20"/>
        <v>1</v>
      </c>
      <c r="M240" s="4">
        <f t="shared" si="22"/>
        <v>6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>
        <v>6</v>
      </c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6">
        <f t="shared" si="21"/>
        <v>0</v>
      </c>
    </row>
    <row r="241" spans="1:100">
      <c r="A241" s="22" t="s">
        <v>100</v>
      </c>
      <c r="B241" s="4" t="s">
        <v>493</v>
      </c>
      <c r="C241" s="4">
        <v>1</v>
      </c>
      <c r="D241" s="4"/>
      <c r="E241" s="4" t="s">
        <v>430</v>
      </c>
      <c r="F241" s="6" t="s">
        <v>101</v>
      </c>
      <c r="G241" s="6"/>
      <c r="H241" s="4"/>
      <c r="I241" s="6">
        <v>30215500</v>
      </c>
      <c r="J241" s="6" t="s">
        <v>102</v>
      </c>
      <c r="K241" s="4">
        <f t="shared" si="19"/>
        <v>1</v>
      </c>
      <c r="L241" s="4">
        <f t="shared" si="20"/>
        <v>1</v>
      </c>
      <c r="M241" s="4">
        <f t="shared" si="22"/>
        <v>1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>
        <v>1</v>
      </c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6">
        <f t="shared" si="21"/>
        <v>0</v>
      </c>
    </row>
    <row r="242" spans="1:100">
      <c r="A242" s="22" t="s">
        <v>399</v>
      </c>
      <c r="B242" s="4" t="s">
        <v>493</v>
      </c>
      <c r="C242" s="4">
        <v>1</v>
      </c>
      <c r="D242" s="4"/>
      <c r="E242" s="4" t="s">
        <v>137</v>
      </c>
      <c r="F242" s="6" t="s">
        <v>98</v>
      </c>
      <c r="G242" s="6"/>
      <c r="H242" s="4"/>
      <c r="I242" s="6">
        <v>30031400</v>
      </c>
      <c r="J242" s="6" t="s">
        <v>5</v>
      </c>
      <c r="K242" s="4">
        <f t="shared" si="19"/>
        <v>1</v>
      </c>
      <c r="L242" s="4">
        <f t="shared" si="20"/>
        <v>1</v>
      </c>
      <c r="M242" s="4">
        <f t="shared" si="22"/>
        <v>1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>
        <v>1</v>
      </c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6">
        <f t="shared" si="21"/>
        <v>0</v>
      </c>
    </row>
    <row r="243" spans="1:100">
      <c r="A243" s="22" t="s">
        <v>88</v>
      </c>
      <c r="B243" s="4" t="s">
        <v>493</v>
      </c>
      <c r="C243" s="4">
        <v>1</v>
      </c>
      <c r="D243" s="4"/>
      <c r="E243" s="4" t="s">
        <v>137</v>
      </c>
      <c r="F243" s="6" t="s">
        <v>98</v>
      </c>
      <c r="G243" s="6"/>
      <c r="H243" s="4"/>
      <c r="I243" s="6">
        <v>30633290</v>
      </c>
      <c r="J243" s="6" t="s">
        <v>89</v>
      </c>
      <c r="K243" s="4">
        <f t="shared" si="19"/>
        <v>1</v>
      </c>
      <c r="L243" s="4">
        <f t="shared" si="20"/>
        <v>1</v>
      </c>
      <c r="M243" s="4">
        <f t="shared" si="22"/>
        <v>1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>
        <v>1</v>
      </c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6">
        <f t="shared" si="21"/>
        <v>0</v>
      </c>
    </row>
    <row r="244" spans="1:100">
      <c r="A244" s="22" t="s">
        <v>87</v>
      </c>
      <c r="B244" s="4" t="s">
        <v>493</v>
      </c>
      <c r="C244" s="4">
        <v>1</v>
      </c>
      <c r="D244" s="4"/>
      <c r="E244" s="4" t="s">
        <v>137</v>
      </c>
      <c r="F244" s="6" t="s">
        <v>98</v>
      </c>
      <c r="G244" s="6"/>
      <c r="H244" s="4"/>
      <c r="I244" s="6">
        <v>30023810</v>
      </c>
      <c r="J244" s="6" t="s">
        <v>5</v>
      </c>
      <c r="K244" s="4">
        <f t="shared" si="19"/>
        <v>12</v>
      </c>
      <c r="L244" s="4">
        <f t="shared" si="20"/>
        <v>6</v>
      </c>
      <c r="M244" s="4">
        <f t="shared" si="22"/>
        <v>4</v>
      </c>
      <c r="N244" s="4"/>
      <c r="O244" s="4"/>
      <c r="P244" s="4"/>
      <c r="Q244" s="4"/>
      <c r="R244" s="4"/>
      <c r="S244" s="4"/>
      <c r="T244" s="4"/>
      <c r="U244" s="4">
        <v>2</v>
      </c>
      <c r="V244" s="4"/>
      <c r="W244" s="4"/>
      <c r="X244" s="4"/>
      <c r="Y244" s="4"/>
      <c r="Z244" s="4"/>
      <c r="AA244" s="4"/>
      <c r="AB244" s="4"/>
      <c r="AC244" s="4">
        <v>2</v>
      </c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>
        <v>4</v>
      </c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>
        <v>2</v>
      </c>
      <c r="BM244" s="4">
        <v>2</v>
      </c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 t="s">
        <v>563</v>
      </c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6">
        <f t="shared" si="21"/>
        <v>0</v>
      </c>
    </row>
    <row r="245" spans="1:100">
      <c r="A245" s="22" t="s">
        <v>90</v>
      </c>
      <c r="B245" s="4" t="s">
        <v>493</v>
      </c>
      <c r="C245" s="4">
        <v>1</v>
      </c>
      <c r="D245" s="4"/>
      <c r="E245" s="4" t="s">
        <v>137</v>
      </c>
      <c r="F245" s="6" t="s">
        <v>92</v>
      </c>
      <c r="G245" s="6"/>
      <c r="H245" s="4"/>
      <c r="I245" s="6">
        <v>30048040</v>
      </c>
      <c r="J245" s="6" t="s">
        <v>91</v>
      </c>
      <c r="K245" s="4">
        <f t="shared" si="19"/>
        <v>1</v>
      </c>
      <c r="L245" s="4">
        <f t="shared" si="20"/>
        <v>1</v>
      </c>
      <c r="M245" s="4">
        <f t="shared" si="22"/>
        <v>1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>
        <v>1</v>
      </c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6">
        <f t="shared" si="21"/>
        <v>0</v>
      </c>
    </row>
    <row r="246" spans="1:100">
      <c r="A246" s="22" t="s">
        <v>3</v>
      </c>
      <c r="B246" s="4" t="s">
        <v>493</v>
      </c>
      <c r="C246" s="4">
        <v>1</v>
      </c>
      <c r="D246" s="4"/>
      <c r="E246" s="4" t="s">
        <v>137</v>
      </c>
      <c r="F246" s="6" t="s">
        <v>98</v>
      </c>
      <c r="G246" s="6"/>
      <c r="H246" s="4"/>
      <c r="I246" s="6">
        <v>30021770</v>
      </c>
      <c r="J246" s="6" t="s">
        <v>5</v>
      </c>
      <c r="K246" s="4">
        <f t="shared" si="19"/>
        <v>26</v>
      </c>
      <c r="L246" s="4">
        <f t="shared" si="20"/>
        <v>15</v>
      </c>
      <c r="M246" s="4">
        <f t="shared" si="22"/>
        <v>6</v>
      </c>
      <c r="N246" s="4"/>
      <c r="O246" s="4"/>
      <c r="P246" s="4"/>
      <c r="Q246" s="4">
        <v>1</v>
      </c>
      <c r="R246" s="4"/>
      <c r="S246" s="4">
        <v>1</v>
      </c>
      <c r="T246" s="4"/>
      <c r="U246" s="4">
        <v>2</v>
      </c>
      <c r="V246" s="4">
        <v>4</v>
      </c>
      <c r="W246" s="4"/>
      <c r="X246" s="4"/>
      <c r="Y246" s="4"/>
      <c r="Z246" s="4"/>
      <c r="AA246" s="4"/>
      <c r="AB246" s="4"/>
      <c r="AC246" s="4"/>
      <c r="AD246" s="4">
        <v>1</v>
      </c>
      <c r="AE246" s="4">
        <v>1</v>
      </c>
      <c r="AF246" s="4"/>
      <c r="AG246" s="4"/>
      <c r="AH246" s="4"/>
      <c r="AI246" s="4">
        <v>1</v>
      </c>
      <c r="AJ246" s="4"/>
      <c r="AK246" s="4"/>
      <c r="AL246" s="4"/>
      <c r="AM246" s="4">
        <v>1</v>
      </c>
      <c r="AN246" s="4"/>
      <c r="AO246" s="4"/>
      <c r="AP246" s="4"/>
      <c r="AQ246" s="4"/>
      <c r="AR246" s="4"/>
      <c r="AS246" s="4"/>
      <c r="AT246" s="4"/>
      <c r="AU246" s="4"/>
      <c r="AV246" s="4">
        <v>6</v>
      </c>
      <c r="AW246" s="4">
        <v>1</v>
      </c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>
        <v>3</v>
      </c>
      <c r="BM246" s="4">
        <v>3</v>
      </c>
      <c r="BN246" s="4"/>
      <c r="BO246" s="4">
        <v>1</v>
      </c>
      <c r="BP246" s="4" t="s">
        <v>563</v>
      </c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 t="s">
        <v>562</v>
      </c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6">
        <f t="shared" si="21"/>
        <v>0</v>
      </c>
    </row>
    <row r="247" spans="1:100">
      <c r="A247" s="22" t="s">
        <v>3</v>
      </c>
      <c r="B247" s="4" t="s">
        <v>493</v>
      </c>
      <c r="C247" s="4">
        <v>1</v>
      </c>
      <c r="D247" s="4"/>
      <c r="E247" s="4" t="s">
        <v>137</v>
      </c>
      <c r="F247" s="6" t="s">
        <v>5</v>
      </c>
      <c r="G247" s="6">
        <v>30021770</v>
      </c>
      <c r="H247" s="4"/>
      <c r="I247" s="6"/>
      <c r="J247" s="6"/>
      <c r="K247" s="4">
        <f t="shared" si="19"/>
        <v>1</v>
      </c>
      <c r="L247" s="4">
        <f>COUNTA(N247:CU247)</f>
        <v>2</v>
      </c>
      <c r="M247" s="4">
        <f t="shared" si="22"/>
        <v>1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 t="s">
        <v>563</v>
      </c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>
        <v>1</v>
      </c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6">
        <f t="shared" si="21"/>
        <v>0</v>
      </c>
    </row>
    <row r="248" spans="1:100">
      <c r="A248" s="22" t="s">
        <v>398</v>
      </c>
      <c r="B248" s="4" t="s">
        <v>493</v>
      </c>
      <c r="C248" s="4">
        <v>1</v>
      </c>
      <c r="D248" s="4"/>
      <c r="E248" s="4" t="s">
        <v>137</v>
      </c>
      <c r="F248" s="6" t="s">
        <v>98</v>
      </c>
      <c r="G248" s="6"/>
      <c r="H248" s="4"/>
      <c r="I248" s="6">
        <v>30031410</v>
      </c>
      <c r="J248" s="6" t="s">
        <v>5</v>
      </c>
      <c r="K248" s="4">
        <f t="shared" si="19"/>
        <v>2</v>
      </c>
      <c r="L248" s="4">
        <f t="shared" si="20"/>
        <v>1</v>
      </c>
      <c r="M248" s="4">
        <f t="shared" si="22"/>
        <v>2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>
        <v>2</v>
      </c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6">
        <f t="shared" si="21"/>
        <v>0</v>
      </c>
    </row>
    <row r="249" spans="1:100">
      <c r="A249" s="22" t="s">
        <v>662</v>
      </c>
      <c r="B249" s="4"/>
      <c r="C249" s="4">
        <v>1</v>
      </c>
      <c r="D249" s="4"/>
      <c r="E249" s="4" t="s">
        <v>137</v>
      </c>
      <c r="F249" s="6" t="s">
        <v>98</v>
      </c>
      <c r="G249" s="6"/>
      <c r="H249" s="4"/>
      <c r="I249" s="6">
        <v>30613990</v>
      </c>
      <c r="J249" s="6" t="s">
        <v>99</v>
      </c>
      <c r="K249" s="4">
        <f t="shared" ref="K249:K311" si="26">SUM(N249:CU249)</f>
        <v>1</v>
      </c>
      <c r="L249" s="4">
        <f t="shared" ref="L249:L311" si="27">COUNTA(N249:CU249)</f>
        <v>1</v>
      </c>
      <c r="M249" s="4">
        <f t="shared" si="22"/>
        <v>1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>
        <v>1</v>
      </c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6">
        <f t="shared" ref="CV249:CV311" si="28">SUM(CE249:CU249)</f>
        <v>0</v>
      </c>
    </row>
    <row r="250" spans="1:100">
      <c r="A250" s="22" t="s">
        <v>96</v>
      </c>
      <c r="B250" s="4" t="s">
        <v>493</v>
      </c>
      <c r="C250" s="4">
        <v>1</v>
      </c>
      <c r="D250" s="4"/>
      <c r="E250" s="4" t="s">
        <v>137</v>
      </c>
      <c r="F250" s="6" t="s">
        <v>98</v>
      </c>
      <c r="G250" s="6"/>
      <c r="H250" s="4"/>
      <c r="I250" s="6">
        <v>30036900</v>
      </c>
      <c r="J250" s="6" t="s">
        <v>97</v>
      </c>
      <c r="K250" s="4">
        <f t="shared" si="26"/>
        <v>1</v>
      </c>
      <c r="L250" s="4">
        <f t="shared" si="27"/>
        <v>1</v>
      </c>
      <c r="M250" s="4">
        <f t="shared" si="22"/>
        <v>1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>
        <v>1</v>
      </c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6">
        <f t="shared" si="28"/>
        <v>0</v>
      </c>
    </row>
    <row r="251" spans="1:100">
      <c r="A251" s="22" t="s">
        <v>95</v>
      </c>
      <c r="B251" s="4" t="s">
        <v>493</v>
      </c>
      <c r="C251" s="4">
        <v>1</v>
      </c>
      <c r="D251" s="4"/>
      <c r="E251" s="4" t="s">
        <v>137</v>
      </c>
      <c r="F251" s="6" t="s">
        <v>5</v>
      </c>
      <c r="G251" s="6"/>
      <c r="H251" s="4"/>
      <c r="I251" s="6">
        <v>30050140</v>
      </c>
      <c r="J251" s="6" t="s">
        <v>94</v>
      </c>
      <c r="K251" s="4">
        <f t="shared" si="26"/>
        <v>6</v>
      </c>
      <c r="L251" s="4">
        <f t="shared" si="27"/>
        <v>1</v>
      </c>
      <c r="M251" s="4">
        <f t="shared" si="22"/>
        <v>6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>
        <v>6</v>
      </c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6">
        <f t="shared" si="28"/>
        <v>0</v>
      </c>
    </row>
    <row r="252" spans="1:100">
      <c r="A252" s="22" t="s">
        <v>489</v>
      </c>
      <c r="B252" s="4"/>
      <c r="C252" s="4">
        <v>1</v>
      </c>
      <c r="D252" s="4"/>
      <c r="E252" s="4" t="s">
        <v>430</v>
      </c>
      <c r="F252" s="6" t="s">
        <v>98</v>
      </c>
      <c r="G252" s="6"/>
      <c r="H252" s="4"/>
      <c r="I252" s="6"/>
      <c r="J252" s="6" t="s">
        <v>98</v>
      </c>
      <c r="K252" s="4">
        <f t="shared" si="26"/>
        <v>2</v>
      </c>
      <c r="L252" s="4">
        <f t="shared" si="27"/>
        <v>2</v>
      </c>
      <c r="M252" s="4">
        <f t="shared" ref="M252:M314" si="29">MAX(N252:CU252)</f>
        <v>1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>
        <v>1</v>
      </c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>
        <v>1</v>
      </c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6">
        <f t="shared" si="28"/>
        <v>0</v>
      </c>
    </row>
    <row r="253" spans="1:100">
      <c r="A253" s="22" t="s">
        <v>136</v>
      </c>
      <c r="B253" s="4"/>
      <c r="C253" s="4">
        <v>1</v>
      </c>
      <c r="D253" s="4"/>
      <c r="E253" s="4" t="s">
        <v>476</v>
      </c>
      <c r="F253" s="6" t="s">
        <v>98</v>
      </c>
      <c r="G253" s="6"/>
      <c r="H253" s="4"/>
      <c r="I253" s="6" t="s">
        <v>138</v>
      </c>
      <c r="J253" s="6" t="s">
        <v>97</v>
      </c>
      <c r="K253" s="4">
        <f t="shared" si="26"/>
        <v>16</v>
      </c>
      <c r="L253" s="4">
        <f t="shared" si="27"/>
        <v>5</v>
      </c>
      <c r="M253" s="4">
        <f t="shared" si="29"/>
        <v>6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>
        <v>2</v>
      </c>
      <c r="AW253" s="4"/>
      <c r="AX253" s="4">
        <v>4</v>
      </c>
      <c r="AY253" s="4"/>
      <c r="AZ253" s="4">
        <v>2</v>
      </c>
      <c r="BA253" s="4"/>
      <c r="BB253" s="4"/>
      <c r="BC253" s="4"/>
      <c r="BD253" s="4"/>
      <c r="BE253" s="4"/>
      <c r="BF253" s="4"/>
      <c r="BG253" s="4"/>
      <c r="BH253" s="4"/>
      <c r="BI253" s="4">
        <v>2</v>
      </c>
      <c r="BJ253" s="4"/>
      <c r="BK253" s="4"/>
      <c r="BL253" s="4"/>
      <c r="BM253" s="4"/>
      <c r="BN253" s="4"/>
      <c r="BO253" s="4">
        <v>6</v>
      </c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6">
        <f t="shared" si="28"/>
        <v>0</v>
      </c>
    </row>
    <row r="254" spans="1:100">
      <c r="A254" s="22" t="s">
        <v>104</v>
      </c>
      <c r="B254" s="4" t="s">
        <v>493</v>
      </c>
      <c r="C254" s="44">
        <v>1</v>
      </c>
      <c r="D254" s="4"/>
      <c r="E254" s="4" t="s">
        <v>476</v>
      </c>
      <c r="F254" s="6" t="s">
        <v>98</v>
      </c>
      <c r="G254" s="6">
        <v>30035320</v>
      </c>
      <c r="H254" s="44" t="s">
        <v>529</v>
      </c>
      <c r="I254" s="6"/>
      <c r="J254" s="6"/>
      <c r="K254" s="4">
        <f t="shared" si="26"/>
        <v>58</v>
      </c>
      <c r="L254" s="4">
        <f t="shared" si="27"/>
        <v>14</v>
      </c>
      <c r="M254" s="4">
        <f t="shared" si="29"/>
        <v>10</v>
      </c>
      <c r="N254" s="4"/>
      <c r="O254" s="4"/>
      <c r="P254" s="4"/>
      <c r="Q254" s="4"/>
      <c r="R254" s="4">
        <v>6</v>
      </c>
      <c r="S254" s="4">
        <v>6</v>
      </c>
      <c r="T254" s="4"/>
      <c r="U254" s="4">
        <v>4</v>
      </c>
      <c r="V254" s="4">
        <v>2</v>
      </c>
      <c r="W254" s="4"/>
      <c r="X254" s="4">
        <v>8</v>
      </c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>
        <v>6</v>
      </c>
      <c r="AM254" s="4"/>
      <c r="AN254" s="4">
        <v>2</v>
      </c>
      <c r="AO254" s="4"/>
      <c r="AP254" s="4">
        <v>2</v>
      </c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>
        <v>10</v>
      </c>
      <c r="BN254" s="4"/>
      <c r="BO254" s="4">
        <v>2</v>
      </c>
      <c r="BP254" s="4"/>
      <c r="BQ254" s="4"/>
      <c r="BR254" s="4">
        <v>4</v>
      </c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>
        <v>2</v>
      </c>
      <c r="CQ254" s="4"/>
      <c r="CR254" s="4">
        <v>2</v>
      </c>
      <c r="CS254" s="4"/>
      <c r="CT254" s="4">
        <v>2</v>
      </c>
      <c r="CU254" s="4"/>
      <c r="CV254" s="46">
        <f t="shared" si="28"/>
        <v>6</v>
      </c>
    </row>
    <row r="255" spans="1:100">
      <c r="A255" s="45" t="s">
        <v>437</v>
      </c>
      <c r="B255" s="46" t="s">
        <v>493</v>
      </c>
      <c r="C255" s="4">
        <v>1</v>
      </c>
      <c r="D255" s="4"/>
      <c r="E255" s="46" t="s">
        <v>476</v>
      </c>
      <c r="F255" s="41" t="s">
        <v>98</v>
      </c>
      <c r="G255" s="41"/>
      <c r="H255" s="4"/>
      <c r="I255" s="6" t="s">
        <v>105</v>
      </c>
      <c r="J255" s="6" t="s">
        <v>106</v>
      </c>
      <c r="K255" s="4">
        <f t="shared" si="26"/>
        <v>2</v>
      </c>
      <c r="L255" s="4">
        <f t="shared" si="27"/>
        <v>1</v>
      </c>
      <c r="M255" s="4">
        <f t="shared" si="29"/>
        <v>2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>
        <v>2</v>
      </c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6">
        <f t="shared" si="28"/>
        <v>0</v>
      </c>
    </row>
    <row r="256" spans="1:100">
      <c r="A256" s="22" t="s">
        <v>146</v>
      </c>
      <c r="B256" s="4"/>
      <c r="C256" s="4">
        <v>1</v>
      </c>
      <c r="D256" s="4"/>
      <c r="E256" s="4" t="s">
        <v>349</v>
      </c>
      <c r="F256" s="6" t="s">
        <v>98</v>
      </c>
      <c r="G256" s="6"/>
      <c r="H256" s="4"/>
      <c r="I256" s="6" t="s">
        <v>144</v>
      </c>
      <c r="J256" s="6" t="s">
        <v>145</v>
      </c>
      <c r="K256" s="4">
        <f t="shared" si="26"/>
        <v>1</v>
      </c>
      <c r="L256" s="4">
        <f t="shared" si="27"/>
        <v>1</v>
      </c>
      <c r="M256" s="4">
        <f t="shared" si="29"/>
        <v>1</v>
      </c>
      <c r="N256" s="4"/>
      <c r="O256" s="4"/>
      <c r="P256" s="4"/>
      <c r="Q256" s="4"/>
      <c r="R256" s="4"/>
      <c r="S256" s="4"/>
      <c r="T256" s="4"/>
      <c r="U256" s="4"/>
      <c r="V256" s="4"/>
      <c r="W256" s="4">
        <v>1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6">
        <f t="shared" si="28"/>
        <v>0</v>
      </c>
    </row>
    <row r="257" spans="1:100">
      <c r="A257" s="22" t="s">
        <v>107</v>
      </c>
      <c r="B257" s="4" t="s">
        <v>493</v>
      </c>
      <c r="C257" s="4">
        <v>1</v>
      </c>
      <c r="D257" s="4"/>
      <c r="E257" s="4" t="s">
        <v>349</v>
      </c>
      <c r="F257" s="6" t="s">
        <v>98</v>
      </c>
      <c r="G257" s="6"/>
      <c r="H257" s="4"/>
      <c r="I257" s="6">
        <v>30084650</v>
      </c>
      <c r="J257" s="6" t="s">
        <v>5</v>
      </c>
      <c r="K257" s="4">
        <f t="shared" si="26"/>
        <v>15</v>
      </c>
      <c r="L257" s="4">
        <f t="shared" si="27"/>
        <v>9</v>
      </c>
      <c r="M257" s="4">
        <f t="shared" si="29"/>
        <v>4</v>
      </c>
      <c r="N257" s="4"/>
      <c r="O257" s="4"/>
      <c r="P257" s="4"/>
      <c r="Q257" s="4"/>
      <c r="R257" s="4"/>
      <c r="S257" s="4"/>
      <c r="T257" s="4"/>
      <c r="U257" s="4"/>
      <c r="V257" s="4">
        <v>4</v>
      </c>
      <c r="W257" s="4"/>
      <c r="X257" s="4"/>
      <c r="Y257" s="4"/>
      <c r="Z257" s="4"/>
      <c r="AA257" s="4"/>
      <c r="AB257" s="4"/>
      <c r="AC257" s="4">
        <v>1</v>
      </c>
      <c r="AD257" s="4">
        <v>2</v>
      </c>
      <c r="AE257" s="4"/>
      <c r="AF257" s="4"/>
      <c r="AG257" s="4"/>
      <c r="AH257" s="4"/>
      <c r="AI257" s="4">
        <v>2</v>
      </c>
      <c r="AJ257" s="4"/>
      <c r="AK257" s="4">
        <v>1</v>
      </c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>
        <v>3</v>
      </c>
      <c r="BM257" s="4"/>
      <c r="BN257" s="4"/>
      <c r="BO257" s="4"/>
      <c r="BP257" s="4">
        <v>1</v>
      </c>
      <c r="BQ257" s="4"/>
      <c r="BR257" s="4"/>
      <c r="BS257" s="4"/>
      <c r="BT257" s="4"/>
      <c r="BU257" s="4"/>
      <c r="BV257" s="4"/>
      <c r="BW257" s="4">
        <v>1</v>
      </c>
      <c r="BX257" s="4"/>
      <c r="BY257" s="4"/>
      <c r="BZ257" s="4"/>
      <c r="CA257" s="4" t="s">
        <v>562</v>
      </c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6">
        <f t="shared" si="28"/>
        <v>0</v>
      </c>
    </row>
    <row r="258" spans="1:100">
      <c r="A258" s="22" t="s">
        <v>149</v>
      </c>
      <c r="B258" s="4"/>
      <c r="C258" s="4">
        <v>1</v>
      </c>
      <c r="D258" s="4"/>
      <c r="E258" s="4" t="s">
        <v>349</v>
      </c>
      <c r="F258" s="6" t="s">
        <v>98</v>
      </c>
      <c r="G258" s="6"/>
      <c r="H258" s="4"/>
      <c r="I258" s="6" t="s">
        <v>151</v>
      </c>
      <c r="J258" s="6" t="s">
        <v>99</v>
      </c>
      <c r="K258" s="4">
        <f t="shared" si="26"/>
        <v>1</v>
      </c>
      <c r="L258" s="4">
        <f t="shared" si="27"/>
        <v>1</v>
      </c>
      <c r="M258" s="4">
        <f t="shared" si="29"/>
        <v>1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>
        <v>1</v>
      </c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6">
        <f t="shared" si="28"/>
        <v>0</v>
      </c>
    </row>
    <row r="259" spans="1:100">
      <c r="A259" s="22" t="s">
        <v>348</v>
      </c>
      <c r="B259" s="4" t="s">
        <v>493</v>
      </c>
      <c r="C259" s="4">
        <v>1</v>
      </c>
      <c r="D259" s="4"/>
      <c r="E259" s="4" t="s">
        <v>349</v>
      </c>
      <c r="F259" s="6" t="s">
        <v>92</v>
      </c>
      <c r="G259" s="6"/>
      <c r="H259" s="4"/>
      <c r="I259" s="6">
        <v>30270890</v>
      </c>
      <c r="J259" s="6" t="s">
        <v>91</v>
      </c>
      <c r="K259" s="4">
        <f t="shared" si="26"/>
        <v>0</v>
      </c>
      <c r="L259" s="4">
        <f t="shared" si="27"/>
        <v>1</v>
      </c>
      <c r="M259" s="4">
        <f t="shared" si="29"/>
        <v>0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 t="s">
        <v>563</v>
      </c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6">
        <f t="shared" si="28"/>
        <v>0</v>
      </c>
    </row>
    <row r="260" spans="1:100">
      <c r="A260" s="22" t="s">
        <v>348</v>
      </c>
      <c r="B260" s="4" t="s">
        <v>493</v>
      </c>
      <c r="C260" s="4">
        <v>1</v>
      </c>
      <c r="D260" s="4"/>
      <c r="E260" s="4" t="s">
        <v>349</v>
      </c>
      <c r="F260" s="6" t="s">
        <v>98</v>
      </c>
      <c r="G260" s="6"/>
      <c r="H260" s="4"/>
      <c r="I260" s="6"/>
      <c r="J260" s="6"/>
      <c r="K260" s="4">
        <f t="shared" si="26"/>
        <v>1</v>
      </c>
      <c r="L260" s="4">
        <f t="shared" si="27"/>
        <v>1</v>
      </c>
      <c r="M260" s="4">
        <f t="shared" si="29"/>
        <v>1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>
        <v>1</v>
      </c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6">
        <f t="shared" si="28"/>
        <v>0</v>
      </c>
    </row>
    <row r="261" spans="1:100">
      <c r="A261" s="22" t="s">
        <v>790</v>
      </c>
      <c r="B261" s="4" t="s">
        <v>493</v>
      </c>
      <c r="C261" s="4">
        <v>2</v>
      </c>
      <c r="D261" s="4"/>
      <c r="E261" s="4" t="s">
        <v>349</v>
      </c>
      <c r="F261" s="6" t="s">
        <v>98</v>
      </c>
      <c r="G261" s="6">
        <v>30600350</v>
      </c>
      <c r="H261" s="4">
        <v>4431</v>
      </c>
      <c r="I261" s="6"/>
      <c r="J261" s="6"/>
      <c r="K261" s="4">
        <f t="shared" si="26"/>
        <v>12</v>
      </c>
      <c r="L261" s="4">
        <f t="shared" si="27"/>
        <v>3</v>
      </c>
      <c r="M261" s="4">
        <f t="shared" si="29"/>
        <v>5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>
        <v>5</v>
      </c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>
        <v>2</v>
      </c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>
        <v>5</v>
      </c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6">
        <f t="shared" si="28"/>
        <v>0</v>
      </c>
    </row>
    <row r="262" spans="1:100">
      <c r="A262" s="22" t="s">
        <v>135</v>
      </c>
      <c r="B262" s="4" t="s">
        <v>493</v>
      </c>
      <c r="C262" s="4">
        <v>1</v>
      </c>
      <c r="D262" s="4"/>
      <c r="E262" s="4" t="s">
        <v>349</v>
      </c>
      <c r="F262" s="6" t="s">
        <v>98</v>
      </c>
      <c r="G262" s="6">
        <v>30031010</v>
      </c>
      <c r="H262" s="4" t="s">
        <v>712</v>
      </c>
      <c r="I262" s="6"/>
      <c r="J262" s="6"/>
      <c r="K262" s="4">
        <f t="shared" si="26"/>
        <v>12</v>
      </c>
      <c r="L262" s="4">
        <f t="shared" si="27"/>
        <v>4</v>
      </c>
      <c r="M262" s="4">
        <f t="shared" si="29"/>
        <v>5</v>
      </c>
      <c r="N262" s="4"/>
      <c r="O262" s="4"/>
      <c r="P262" s="4"/>
      <c r="Q262" s="4">
        <v>1</v>
      </c>
      <c r="R262" s="4"/>
      <c r="S262" s="4"/>
      <c r="T262" s="4">
        <v>5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>
        <v>5</v>
      </c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>
        <v>1</v>
      </c>
      <c r="CT262" s="4"/>
      <c r="CU262" s="4"/>
      <c r="CV262" s="46">
        <f t="shared" si="28"/>
        <v>1</v>
      </c>
    </row>
    <row r="263" spans="1:100">
      <c r="A263" s="22" t="s">
        <v>142</v>
      </c>
      <c r="B263" s="4" t="s">
        <v>493</v>
      </c>
      <c r="C263" s="4">
        <v>1</v>
      </c>
      <c r="D263" s="4"/>
      <c r="E263" s="4" t="s">
        <v>349</v>
      </c>
      <c r="F263" s="6" t="s">
        <v>98</v>
      </c>
      <c r="G263" s="6" t="s">
        <v>143</v>
      </c>
      <c r="H263" s="4"/>
      <c r="I263" s="6"/>
      <c r="J263" s="6"/>
      <c r="K263" s="4">
        <f t="shared" si="26"/>
        <v>3</v>
      </c>
      <c r="L263" s="4">
        <f t="shared" si="27"/>
        <v>2</v>
      </c>
      <c r="M263" s="4">
        <f t="shared" si="29"/>
        <v>2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>
        <v>1</v>
      </c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>
        <v>2</v>
      </c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6">
        <f t="shared" si="28"/>
        <v>0</v>
      </c>
    </row>
    <row r="264" spans="1:100">
      <c r="A264" s="22" t="s">
        <v>140</v>
      </c>
      <c r="B264" s="4" t="s">
        <v>493</v>
      </c>
      <c r="C264" s="4">
        <v>1</v>
      </c>
      <c r="D264" s="4"/>
      <c r="E264" s="4" t="s">
        <v>141</v>
      </c>
      <c r="F264" s="6" t="s">
        <v>98</v>
      </c>
      <c r="G264" s="6">
        <v>30036770</v>
      </c>
      <c r="H264" s="4" t="s">
        <v>527</v>
      </c>
      <c r="I264" s="6"/>
      <c r="J264" s="6"/>
      <c r="K264" s="4">
        <f t="shared" si="26"/>
        <v>2</v>
      </c>
      <c r="L264" s="4">
        <f t="shared" si="27"/>
        <v>1</v>
      </c>
      <c r="M264" s="4">
        <f t="shared" si="29"/>
        <v>2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>
        <v>2</v>
      </c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6">
        <f t="shared" si="28"/>
        <v>0</v>
      </c>
    </row>
    <row r="265" spans="1:100">
      <c r="A265" s="22" t="s">
        <v>147</v>
      </c>
      <c r="B265" s="4"/>
      <c r="C265" s="4">
        <v>1</v>
      </c>
      <c r="D265" s="4"/>
      <c r="E265" s="4" t="s">
        <v>141</v>
      </c>
      <c r="F265" s="6" t="s">
        <v>98</v>
      </c>
      <c r="G265" s="6"/>
      <c r="H265" s="4"/>
      <c r="I265" s="6" t="s">
        <v>148</v>
      </c>
      <c r="J265" s="6" t="s">
        <v>99</v>
      </c>
      <c r="K265" s="4">
        <f t="shared" si="26"/>
        <v>8</v>
      </c>
      <c r="L265" s="4">
        <f t="shared" si="27"/>
        <v>4</v>
      </c>
      <c r="M265" s="4">
        <f t="shared" si="29"/>
        <v>4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>
        <v>2</v>
      </c>
      <c r="AY265" s="4">
        <v>1</v>
      </c>
      <c r="AZ265" s="4">
        <v>1</v>
      </c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>
        <v>4</v>
      </c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6">
        <f t="shared" si="28"/>
        <v>0</v>
      </c>
    </row>
    <row r="266" spans="1:100">
      <c r="A266" s="22" t="s">
        <v>226</v>
      </c>
      <c r="B266" s="4"/>
      <c r="C266" s="4">
        <v>1</v>
      </c>
      <c r="D266" s="4"/>
      <c r="E266" s="4" t="s">
        <v>141</v>
      </c>
      <c r="F266" s="6" t="s">
        <v>98</v>
      </c>
      <c r="G266" s="6"/>
      <c r="H266" s="4"/>
      <c r="I266" s="6" t="s">
        <v>103</v>
      </c>
      <c r="J266" s="6" t="s">
        <v>98</v>
      </c>
      <c r="K266" s="4">
        <f t="shared" si="26"/>
        <v>3</v>
      </c>
      <c r="L266" s="4">
        <f t="shared" si="27"/>
        <v>2</v>
      </c>
      <c r="M266" s="4">
        <f t="shared" si="29"/>
        <v>2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>
        <v>2</v>
      </c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>
        <v>1</v>
      </c>
      <c r="CQ266" s="4"/>
      <c r="CR266" s="4"/>
      <c r="CS266" s="4"/>
      <c r="CT266" s="4"/>
      <c r="CU266" s="4"/>
      <c r="CV266" s="46">
        <f t="shared" si="28"/>
        <v>1</v>
      </c>
    </row>
    <row r="267" spans="1:100">
      <c r="A267" s="22" t="s">
        <v>109</v>
      </c>
      <c r="B267" s="4" t="s">
        <v>493</v>
      </c>
      <c r="C267" s="4">
        <v>1</v>
      </c>
      <c r="D267" s="4"/>
      <c r="E267" s="4" t="s">
        <v>141</v>
      </c>
      <c r="F267" s="6" t="s">
        <v>98</v>
      </c>
      <c r="G267" s="6"/>
      <c r="H267" s="4"/>
      <c r="I267" s="6">
        <v>30047490</v>
      </c>
      <c r="J267" s="6" t="s">
        <v>110</v>
      </c>
      <c r="K267" s="4">
        <f t="shared" si="26"/>
        <v>4</v>
      </c>
      <c r="L267" s="4">
        <f t="shared" si="27"/>
        <v>3</v>
      </c>
      <c r="M267" s="4">
        <f t="shared" si="29"/>
        <v>2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>
        <v>1</v>
      </c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>
        <v>2</v>
      </c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>
        <v>1</v>
      </c>
      <c r="CR267" s="4"/>
      <c r="CS267" s="4"/>
      <c r="CT267" s="4"/>
      <c r="CU267" s="4"/>
      <c r="CV267" s="46">
        <f t="shared" si="28"/>
        <v>1</v>
      </c>
    </row>
    <row r="268" spans="1:100">
      <c r="A268" s="22" t="s">
        <v>282</v>
      </c>
      <c r="B268" s="4" t="s">
        <v>493</v>
      </c>
      <c r="C268" s="4">
        <v>1</v>
      </c>
      <c r="D268" s="4"/>
      <c r="E268" s="4" t="s">
        <v>345</v>
      </c>
      <c r="F268" s="6" t="s">
        <v>98</v>
      </c>
      <c r="G268" s="6"/>
      <c r="H268" s="4"/>
      <c r="I268" s="6">
        <v>30026790</v>
      </c>
      <c r="J268" s="6" t="s">
        <v>97</v>
      </c>
      <c r="K268" s="4">
        <f t="shared" si="26"/>
        <v>2</v>
      </c>
      <c r="L268" s="4">
        <f t="shared" si="27"/>
        <v>2</v>
      </c>
      <c r="M268" s="4">
        <f t="shared" si="29"/>
        <v>1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>
        <v>1</v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>
        <v>1</v>
      </c>
      <c r="CO268" s="4"/>
      <c r="CP268" s="4"/>
      <c r="CQ268" s="4"/>
      <c r="CR268" s="4"/>
      <c r="CS268" s="4"/>
      <c r="CT268" s="4"/>
      <c r="CU268" s="4"/>
      <c r="CV268" s="46">
        <f t="shared" si="28"/>
        <v>1</v>
      </c>
    </row>
    <row r="269" spans="1:100">
      <c r="A269" s="22" t="s">
        <v>108</v>
      </c>
      <c r="B269" s="4" t="s">
        <v>493</v>
      </c>
      <c r="C269" s="44">
        <v>1</v>
      </c>
      <c r="D269" s="4"/>
      <c r="E269" s="4" t="s">
        <v>345</v>
      </c>
      <c r="F269" s="6" t="s">
        <v>98</v>
      </c>
      <c r="G269" s="6">
        <v>30030970</v>
      </c>
      <c r="H269" s="44" t="s">
        <v>513</v>
      </c>
      <c r="I269" s="6"/>
      <c r="J269" s="6"/>
      <c r="K269" s="4">
        <f t="shared" si="26"/>
        <v>11</v>
      </c>
      <c r="L269" s="4">
        <f t="shared" si="27"/>
        <v>11</v>
      </c>
      <c r="M269" s="4">
        <f t="shared" si="29"/>
        <v>3</v>
      </c>
      <c r="N269" s="4"/>
      <c r="O269" s="4"/>
      <c r="P269" s="4"/>
      <c r="Q269" s="4">
        <v>1</v>
      </c>
      <c r="R269" s="4"/>
      <c r="S269" s="4"/>
      <c r="T269" s="4">
        <v>1</v>
      </c>
      <c r="U269" s="4"/>
      <c r="V269" s="4">
        <v>3</v>
      </c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>
        <v>1</v>
      </c>
      <c r="AT269" s="4">
        <v>1</v>
      </c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>
        <v>1</v>
      </c>
      <c r="BS269" s="4"/>
      <c r="BT269" s="4"/>
      <c r="BU269" s="4"/>
      <c r="BV269" s="4"/>
      <c r="BW269" s="4"/>
      <c r="BX269" s="4"/>
      <c r="BY269" s="4"/>
      <c r="BZ269" s="4"/>
      <c r="CA269" s="4" t="s">
        <v>563</v>
      </c>
      <c r="CB269" s="4" t="s">
        <v>562</v>
      </c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>
        <v>1</v>
      </c>
      <c r="CS269" s="4">
        <v>1</v>
      </c>
      <c r="CT269" s="4">
        <v>1</v>
      </c>
      <c r="CU269" s="4"/>
      <c r="CV269" s="46">
        <f t="shared" si="28"/>
        <v>3</v>
      </c>
    </row>
    <row r="270" spans="1:100">
      <c r="A270" s="45" t="s">
        <v>470</v>
      </c>
      <c r="B270" s="46" t="s">
        <v>493</v>
      </c>
      <c r="C270" s="4">
        <v>1</v>
      </c>
      <c r="D270" s="4"/>
      <c r="E270" s="46" t="s">
        <v>345</v>
      </c>
      <c r="F270" s="41" t="s">
        <v>98</v>
      </c>
      <c r="G270" s="41"/>
      <c r="H270" s="4"/>
      <c r="I270" s="6">
        <v>30632700</v>
      </c>
      <c r="J270" s="6" t="s">
        <v>101</v>
      </c>
      <c r="K270" s="4">
        <f t="shared" si="26"/>
        <v>4</v>
      </c>
      <c r="L270" s="4">
        <f t="shared" si="27"/>
        <v>4</v>
      </c>
      <c r="M270" s="4">
        <f t="shared" si="29"/>
        <v>1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>
        <v>1</v>
      </c>
      <c r="AA270" s="4"/>
      <c r="AB270" s="4">
        <v>1</v>
      </c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>
        <v>1</v>
      </c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>
        <v>1</v>
      </c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6">
        <f t="shared" si="28"/>
        <v>0</v>
      </c>
    </row>
    <row r="271" spans="1:100">
      <c r="A271" s="22" t="s">
        <v>448</v>
      </c>
      <c r="B271" s="4"/>
      <c r="C271" s="4">
        <v>1</v>
      </c>
      <c r="D271" s="4"/>
      <c r="E271" s="4" t="s">
        <v>345</v>
      </c>
      <c r="F271" s="6" t="s">
        <v>98</v>
      </c>
      <c r="G271" s="6"/>
      <c r="H271" s="4"/>
      <c r="I271" s="6" t="s">
        <v>103</v>
      </c>
      <c r="J271" s="6" t="s">
        <v>122</v>
      </c>
      <c r="K271" s="4">
        <f t="shared" si="26"/>
        <v>2</v>
      </c>
      <c r="L271" s="4">
        <f t="shared" si="27"/>
        <v>2</v>
      </c>
      <c r="M271" s="4">
        <f t="shared" si="29"/>
        <v>1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>
        <v>1</v>
      </c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>
        <v>1</v>
      </c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6">
        <f t="shared" si="28"/>
        <v>0</v>
      </c>
    </row>
    <row r="272" spans="1:100">
      <c r="A272" s="22" t="s">
        <v>111</v>
      </c>
      <c r="B272" s="4" t="s">
        <v>493</v>
      </c>
      <c r="C272" s="4">
        <v>1</v>
      </c>
      <c r="D272" s="4"/>
      <c r="E272" s="4" t="s">
        <v>462</v>
      </c>
      <c r="F272" s="6" t="s">
        <v>98</v>
      </c>
      <c r="G272" s="6">
        <v>30098230</v>
      </c>
      <c r="H272" s="4" t="s">
        <v>514</v>
      </c>
      <c r="I272" s="6"/>
      <c r="J272" s="6"/>
      <c r="K272" s="4">
        <f t="shared" si="26"/>
        <v>30</v>
      </c>
      <c r="L272" s="4">
        <f t="shared" si="27"/>
        <v>8</v>
      </c>
      <c r="M272" s="4">
        <f t="shared" si="29"/>
        <v>11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>
        <v>1</v>
      </c>
      <c r="AA272" s="4">
        <v>8</v>
      </c>
      <c r="AB272" s="4">
        <v>3</v>
      </c>
      <c r="AC272" s="4"/>
      <c r="AD272" s="4"/>
      <c r="AE272" s="4">
        <v>1</v>
      </c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>
        <v>4</v>
      </c>
      <c r="AV272" s="4"/>
      <c r="AW272" s="4"/>
      <c r="AX272" s="4"/>
      <c r="AY272" s="4">
        <v>1</v>
      </c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>
        <v>1</v>
      </c>
      <c r="BP272" s="4"/>
      <c r="BQ272" s="4">
        <v>11</v>
      </c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6">
        <f t="shared" si="28"/>
        <v>0</v>
      </c>
    </row>
    <row r="273" spans="1:101">
      <c r="A273" s="1" t="s">
        <v>113</v>
      </c>
      <c r="B273" s="4"/>
      <c r="C273" s="4">
        <v>1</v>
      </c>
      <c r="D273" s="4"/>
      <c r="E273" s="4" t="s">
        <v>462</v>
      </c>
      <c r="F273" s="6" t="s">
        <v>98</v>
      </c>
      <c r="G273" s="6"/>
      <c r="H273" s="4"/>
      <c r="I273" s="6" t="s">
        <v>114</v>
      </c>
      <c r="J273" s="6" t="s">
        <v>101</v>
      </c>
      <c r="K273" s="4">
        <f t="shared" si="26"/>
        <v>14</v>
      </c>
      <c r="L273" s="4">
        <f t="shared" si="27"/>
        <v>6</v>
      </c>
      <c r="M273" s="4">
        <f t="shared" si="29"/>
        <v>5</v>
      </c>
      <c r="N273" s="4"/>
      <c r="O273" s="4"/>
      <c r="P273" s="4"/>
      <c r="Q273" s="4">
        <v>1</v>
      </c>
      <c r="R273" s="4"/>
      <c r="S273" s="4"/>
      <c r="T273" s="4">
        <v>5</v>
      </c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>
        <v>1</v>
      </c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>
        <v>5</v>
      </c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>
        <v>1</v>
      </c>
      <c r="CQ273" s="4">
        <v>1</v>
      </c>
      <c r="CR273" s="4"/>
      <c r="CS273" s="4"/>
      <c r="CT273" s="4"/>
      <c r="CU273" s="4"/>
      <c r="CV273" s="46">
        <f t="shared" si="28"/>
        <v>2</v>
      </c>
    </row>
    <row r="274" spans="1:101">
      <c r="A274" s="1" t="s">
        <v>375</v>
      </c>
      <c r="B274" s="4" t="s">
        <v>493</v>
      </c>
      <c r="C274" s="4">
        <v>1</v>
      </c>
      <c r="D274" s="4"/>
      <c r="E274" s="4" t="s">
        <v>462</v>
      </c>
      <c r="F274" s="6" t="s">
        <v>98</v>
      </c>
      <c r="G274" s="6"/>
      <c r="H274" s="4"/>
      <c r="I274" s="7">
        <v>30608090</v>
      </c>
      <c r="J274" s="7" t="s">
        <v>98</v>
      </c>
      <c r="K274" s="4">
        <f t="shared" si="26"/>
        <v>1</v>
      </c>
      <c r="L274" s="4">
        <f t="shared" si="27"/>
        <v>1</v>
      </c>
      <c r="M274" s="4">
        <f t="shared" si="29"/>
        <v>1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29">
        <v>1</v>
      </c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6">
        <f t="shared" si="28"/>
        <v>0</v>
      </c>
    </row>
    <row r="275" spans="1:101">
      <c r="A275" s="22" t="s">
        <v>112</v>
      </c>
      <c r="B275" s="4" t="s">
        <v>493</v>
      </c>
      <c r="C275" s="44">
        <v>1</v>
      </c>
      <c r="D275" s="4"/>
      <c r="E275" s="4" t="s">
        <v>462</v>
      </c>
      <c r="F275" s="6" t="s">
        <v>98</v>
      </c>
      <c r="G275" s="6">
        <v>30033200</v>
      </c>
      <c r="H275" s="44" t="s">
        <v>531</v>
      </c>
      <c r="I275" s="6"/>
      <c r="J275" s="7"/>
      <c r="K275" s="4">
        <f t="shared" si="26"/>
        <v>24</v>
      </c>
      <c r="L275" s="4">
        <f t="shared" si="27"/>
        <v>10</v>
      </c>
      <c r="M275" s="4">
        <f t="shared" si="29"/>
        <v>12</v>
      </c>
      <c r="N275" s="4"/>
      <c r="O275" s="4"/>
      <c r="P275" s="4"/>
      <c r="Q275" s="4">
        <v>1</v>
      </c>
      <c r="R275" s="4"/>
      <c r="S275" s="4"/>
      <c r="T275" s="4">
        <v>1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>
        <v>4</v>
      </c>
      <c r="AF275" s="4"/>
      <c r="AG275" s="4"/>
      <c r="AH275" s="4"/>
      <c r="AI275" s="4"/>
      <c r="AJ275" s="4"/>
      <c r="AK275" s="4"/>
      <c r="AL275" s="4"/>
      <c r="AM275" s="4"/>
      <c r="AN275" s="4">
        <v>12</v>
      </c>
      <c r="AO275" s="4"/>
      <c r="AP275" s="4"/>
      <c r="AQ275" s="4"/>
      <c r="AR275" s="4"/>
      <c r="AS275" s="4"/>
      <c r="AT275" s="4"/>
      <c r="AU275" s="4"/>
      <c r="AV275" s="4">
        <v>1</v>
      </c>
      <c r="AW275" s="4">
        <v>1</v>
      </c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>
        <v>1</v>
      </c>
      <c r="BP275" s="4"/>
      <c r="BQ275" s="4"/>
      <c r="BR275" s="4">
        <v>1</v>
      </c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>
        <v>1</v>
      </c>
      <c r="CS275" s="4"/>
      <c r="CT275" s="4">
        <v>1</v>
      </c>
      <c r="CU275" s="4"/>
      <c r="CV275" s="46">
        <f t="shared" si="28"/>
        <v>2</v>
      </c>
    </row>
    <row r="276" spans="1:101">
      <c r="A276" s="22" t="s">
        <v>115</v>
      </c>
      <c r="B276" s="4" t="s">
        <v>493</v>
      </c>
      <c r="C276" s="44">
        <v>1</v>
      </c>
      <c r="D276" s="4"/>
      <c r="E276" s="4" t="s">
        <v>462</v>
      </c>
      <c r="F276" s="6" t="s">
        <v>98</v>
      </c>
      <c r="G276" s="6"/>
      <c r="H276" s="44"/>
      <c r="I276" s="6" t="s">
        <v>116</v>
      </c>
      <c r="J276" s="6" t="s">
        <v>101</v>
      </c>
      <c r="K276" s="4">
        <f t="shared" si="26"/>
        <v>3</v>
      </c>
      <c r="L276" s="4">
        <f t="shared" si="27"/>
        <v>3</v>
      </c>
      <c r="M276" s="4">
        <f t="shared" si="29"/>
        <v>1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>
        <v>1</v>
      </c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>
        <v>1</v>
      </c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>
        <v>1</v>
      </c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6">
        <f t="shared" si="28"/>
        <v>1</v>
      </c>
    </row>
    <row r="277" spans="1:101">
      <c r="A277" s="45" t="s">
        <v>117</v>
      </c>
      <c r="B277" s="46" t="s">
        <v>493</v>
      </c>
      <c r="C277" s="4">
        <v>1</v>
      </c>
      <c r="D277" s="4"/>
      <c r="E277" s="46" t="s">
        <v>462</v>
      </c>
      <c r="F277" s="41" t="s">
        <v>98</v>
      </c>
      <c r="G277" s="41">
        <v>30057810</v>
      </c>
      <c r="H277" s="4" t="s">
        <v>532</v>
      </c>
      <c r="I277" s="6"/>
      <c r="J277" s="6"/>
      <c r="K277" s="4">
        <f t="shared" si="26"/>
        <v>4</v>
      </c>
      <c r="L277" s="4">
        <f t="shared" si="27"/>
        <v>4</v>
      </c>
      <c r="M277" s="4">
        <f t="shared" si="29"/>
        <v>1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>
        <v>1</v>
      </c>
      <c r="AA277" s="4"/>
      <c r="AB277" s="4">
        <v>1</v>
      </c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>
        <v>1</v>
      </c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>
        <v>1</v>
      </c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6">
        <f t="shared" si="28"/>
        <v>0</v>
      </c>
    </row>
    <row r="278" spans="1:101">
      <c r="A278" s="22" t="s">
        <v>118</v>
      </c>
      <c r="B278" s="4" t="s">
        <v>493</v>
      </c>
      <c r="C278" s="4">
        <v>1</v>
      </c>
      <c r="D278" s="4"/>
      <c r="E278" s="4" t="s">
        <v>475</v>
      </c>
      <c r="F278" s="6" t="s">
        <v>98</v>
      </c>
      <c r="G278" s="6"/>
      <c r="H278" s="4"/>
      <c r="I278" s="6">
        <v>30074320</v>
      </c>
      <c r="J278" s="6" t="s">
        <v>119</v>
      </c>
      <c r="K278" s="4">
        <f t="shared" si="26"/>
        <v>4</v>
      </c>
      <c r="L278" s="4">
        <f t="shared" si="27"/>
        <v>1</v>
      </c>
      <c r="M278" s="4">
        <f t="shared" si="29"/>
        <v>4</v>
      </c>
      <c r="N278" s="4"/>
      <c r="O278" s="4"/>
      <c r="P278" s="4"/>
      <c r="Q278" s="4"/>
      <c r="R278" s="4"/>
      <c r="S278" s="4"/>
      <c r="T278" s="4"/>
      <c r="U278" s="4"/>
      <c r="V278" s="4"/>
      <c r="W278" s="4">
        <v>4</v>
      </c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6">
        <f t="shared" si="28"/>
        <v>0</v>
      </c>
    </row>
    <row r="279" spans="1:101">
      <c r="A279" s="22" t="s">
        <v>447</v>
      </c>
      <c r="B279" s="4" t="s">
        <v>493</v>
      </c>
      <c r="C279" s="4">
        <v>1</v>
      </c>
      <c r="D279" s="4"/>
      <c r="E279" s="4" t="s">
        <v>475</v>
      </c>
      <c r="F279" s="6" t="s">
        <v>98</v>
      </c>
      <c r="G279" s="6"/>
      <c r="H279" s="4"/>
      <c r="I279" s="6">
        <v>30642280</v>
      </c>
      <c r="J279" s="6" t="s">
        <v>120</v>
      </c>
      <c r="K279" s="4">
        <f t="shared" si="26"/>
        <v>1</v>
      </c>
      <c r="L279" s="4">
        <f t="shared" si="27"/>
        <v>1</v>
      </c>
      <c r="M279" s="4">
        <f t="shared" si="29"/>
        <v>1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>
        <v>1</v>
      </c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6">
        <f t="shared" si="28"/>
        <v>0</v>
      </c>
    </row>
    <row r="280" spans="1:101">
      <c r="A280" s="22" t="s">
        <v>441</v>
      </c>
      <c r="B280" s="4" t="s">
        <v>493</v>
      </c>
      <c r="C280" s="4">
        <v>1</v>
      </c>
      <c r="D280" s="4"/>
      <c r="E280" s="4" t="s">
        <v>156</v>
      </c>
      <c r="F280" s="6" t="s">
        <v>98</v>
      </c>
      <c r="G280" s="6"/>
      <c r="H280" s="4"/>
      <c r="I280" s="6">
        <v>30047140</v>
      </c>
      <c r="J280" s="6" t="s">
        <v>5</v>
      </c>
      <c r="K280" s="4">
        <f t="shared" si="26"/>
        <v>10</v>
      </c>
      <c r="L280" s="4">
        <f t="shared" si="27"/>
        <v>4</v>
      </c>
      <c r="M280" s="4">
        <f t="shared" si="29"/>
        <v>4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>
        <v>1</v>
      </c>
      <c r="AK280" s="4"/>
      <c r="AL280" s="4"/>
      <c r="AM280" s="4">
        <v>4</v>
      </c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>
        <v>4</v>
      </c>
      <c r="BQ280" s="4"/>
      <c r="BR280" s="4"/>
      <c r="BS280" s="4"/>
      <c r="BT280" s="4"/>
      <c r="BU280" s="4"/>
      <c r="BV280" s="4"/>
      <c r="BW280" s="4">
        <v>1</v>
      </c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6">
        <f t="shared" si="28"/>
        <v>0</v>
      </c>
    </row>
    <row r="281" spans="1:101">
      <c r="A281" s="22" t="s">
        <v>158</v>
      </c>
      <c r="B281" s="4"/>
      <c r="C281" s="4">
        <v>1</v>
      </c>
      <c r="D281" s="4"/>
      <c r="E281" s="4" t="s">
        <v>156</v>
      </c>
      <c r="F281" s="6" t="s">
        <v>92</v>
      </c>
      <c r="G281" s="6"/>
      <c r="H281" s="4"/>
      <c r="I281" s="6" t="s">
        <v>159</v>
      </c>
      <c r="J281" s="6" t="s">
        <v>92</v>
      </c>
      <c r="K281" s="4">
        <f t="shared" si="26"/>
        <v>3</v>
      </c>
      <c r="L281" s="4">
        <f t="shared" si="27"/>
        <v>3</v>
      </c>
      <c r="M281" s="4">
        <f t="shared" si="29"/>
        <v>1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>
        <v>1</v>
      </c>
      <c r="AY281" s="4"/>
      <c r="AZ281" s="4">
        <v>1</v>
      </c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>
        <v>1</v>
      </c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6">
        <f t="shared" si="28"/>
        <v>0</v>
      </c>
    </row>
    <row r="282" spans="1:101">
      <c r="A282" s="22" t="s">
        <v>157</v>
      </c>
      <c r="B282" s="4" t="s">
        <v>493</v>
      </c>
      <c r="C282" s="4">
        <v>1</v>
      </c>
      <c r="D282" s="4"/>
      <c r="E282" s="4" t="s">
        <v>156</v>
      </c>
      <c r="F282" s="6" t="s">
        <v>92</v>
      </c>
      <c r="G282" s="6">
        <v>35451360</v>
      </c>
      <c r="H282" s="4">
        <v>3448</v>
      </c>
      <c r="I282" s="6"/>
      <c r="J282" s="6"/>
      <c r="K282" s="4">
        <f t="shared" si="26"/>
        <v>2</v>
      </c>
      <c r="L282" s="4">
        <f t="shared" si="27"/>
        <v>2</v>
      </c>
      <c r="M282" s="4">
        <f t="shared" si="29"/>
        <v>1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>
        <v>1</v>
      </c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>
        <v>1</v>
      </c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6">
        <f t="shared" si="28"/>
        <v>0</v>
      </c>
    </row>
    <row r="283" spans="1:101">
      <c r="A283" s="22" t="s">
        <v>168</v>
      </c>
      <c r="B283" s="4" t="s">
        <v>493</v>
      </c>
      <c r="C283" s="4">
        <v>1</v>
      </c>
      <c r="D283" s="4"/>
      <c r="E283" s="4" t="s">
        <v>156</v>
      </c>
      <c r="F283" s="6" t="s">
        <v>92</v>
      </c>
      <c r="G283" s="6">
        <v>30077840</v>
      </c>
      <c r="H283" s="4" t="s">
        <v>533</v>
      </c>
      <c r="I283" s="6"/>
      <c r="J283" s="6"/>
      <c r="K283" s="4">
        <f t="shared" si="26"/>
        <v>1</v>
      </c>
      <c r="L283" s="4">
        <f t="shared" si="27"/>
        <v>1</v>
      </c>
      <c r="M283" s="4">
        <f t="shared" si="29"/>
        <v>1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>
        <v>1</v>
      </c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6">
        <f t="shared" si="28"/>
        <v>0</v>
      </c>
    </row>
    <row r="284" spans="1:101" s="4" customFormat="1">
      <c r="A284" s="22" t="s">
        <v>696</v>
      </c>
      <c r="B284" s="4" t="s">
        <v>493</v>
      </c>
      <c r="C284" s="44">
        <v>1</v>
      </c>
      <c r="E284" s="4" t="s">
        <v>156</v>
      </c>
      <c r="F284" s="6" t="s">
        <v>98</v>
      </c>
      <c r="G284" s="6"/>
      <c r="H284" s="44"/>
      <c r="I284" s="6"/>
      <c r="J284" s="6"/>
      <c r="K284" s="4">
        <f t="shared" si="26"/>
        <v>1</v>
      </c>
      <c r="L284" s="4">
        <f t="shared" si="27"/>
        <v>1</v>
      </c>
      <c r="M284" s="4">
        <f t="shared" si="29"/>
        <v>1</v>
      </c>
      <c r="CL284" s="4">
        <v>1</v>
      </c>
      <c r="CV284" s="46">
        <f t="shared" si="28"/>
        <v>1</v>
      </c>
      <c r="CW284" s="44"/>
    </row>
    <row r="285" spans="1:101">
      <c r="A285" s="22" t="s">
        <v>774</v>
      </c>
      <c r="B285" s="4"/>
      <c r="C285" s="44">
        <v>1</v>
      </c>
      <c r="D285" s="4"/>
      <c r="E285" s="4" t="s">
        <v>156</v>
      </c>
      <c r="F285" s="6" t="s">
        <v>92</v>
      </c>
      <c r="G285" s="6"/>
      <c r="H285" s="44"/>
      <c r="I285" s="6"/>
      <c r="J285" s="6"/>
      <c r="K285" s="4">
        <f t="shared" ref="K285" si="30">SUM(N285:CU285)</f>
        <v>1</v>
      </c>
      <c r="L285" s="4">
        <f t="shared" ref="L285" si="31">COUNTA(N285:CU285)</f>
        <v>1</v>
      </c>
      <c r="M285" s="4">
        <f t="shared" ref="M285" si="32">MAX(N285:CU285)</f>
        <v>1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>
        <v>1</v>
      </c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6"/>
    </row>
    <row r="286" spans="1:101">
      <c r="A286" s="22" t="s">
        <v>449</v>
      </c>
      <c r="B286" s="4"/>
      <c r="C286" s="4">
        <v>1</v>
      </c>
      <c r="D286" s="4"/>
      <c r="E286" s="4" t="s">
        <v>156</v>
      </c>
      <c r="F286" s="6" t="s">
        <v>98</v>
      </c>
      <c r="G286" s="6"/>
      <c r="H286" s="4"/>
      <c r="I286" s="6" t="s">
        <v>162</v>
      </c>
      <c r="J286" s="6" t="s">
        <v>110</v>
      </c>
      <c r="K286" s="4">
        <f t="shared" si="26"/>
        <v>4</v>
      </c>
      <c r="L286" s="4">
        <f t="shared" si="27"/>
        <v>2</v>
      </c>
      <c r="M286" s="4">
        <f t="shared" si="29"/>
        <v>2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>
        <v>2</v>
      </c>
      <c r="BK286" s="4">
        <v>2</v>
      </c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6">
        <f t="shared" si="28"/>
        <v>0</v>
      </c>
    </row>
    <row r="287" spans="1:101">
      <c r="A287" s="22" t="s">
        <v>652</v>
      </c>
      <c r="B287" s="4" t="s">
        <v>493</v>
      </c>
      <c r="C287" s="4">
        <v>1</v>
      </c>
      <c r="D287" s="4"/>
      <c r="E287" s="4" t="s">
        <v>156</v>
      </c>
      <c r="F287" s="6" t="s">
        <v>98</v>
      </c>
      <c r="G287" s="6"/>
      <c r="H287" s="4"/>
      <c r="I287" s="6">
        <v>30232150</v>
      </c>
      <c r="J287" s="6" t="s">
        <v>91</v>
      </c>
      <c r="K287" s="4">
        <f t="shared" si="26"/>
        <v>7</v>
      </c>
      <c r="L287" s="4">
        <f t="shared" si="27"/>
        <v>2</v>
      </c>
      <c r="M287" s="4">
        <f t="shared" si="29"/>
        <v>4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>
        <v>4</v>
      </c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>
        <v>3</v>
      </c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6">
        <f t="shared" si="28"/>
        <v>0</v>
      </c>
    </row>
    <row r="288" spans="1:101">
      <c r="A288" s="22" t="s">
        <v>163</v>
      </c>
      <c r="B288" s="4" t="s">
        <v>493</v>
      </c>
      <c r="C288" s="4">
        <v>1</v>
      </c>
      <c r="D288" s="4"/>
      <c r="E288" s="4" t="s">
        <v>156</v>
      </c>
      <c r="F288" s="6" t="s">
        <v>98</v>
      </c>
      <c r="G288" s="6">
        <v>30036220</v>
      </c>
      <c r="H288" s="4" t="s">
        <v>549</v>
      </c>
      <c r="I288" s="6"/>
      <c r="J288" s="6"/>
      <c r="K288" s="4">
        <f t="shared" si="26"/>
        <v>1</v>
      </c>
      <c r="L288" s="4">
        <f t="shared" si="27"/>
        <v>1</v>
      </c>
      <c r="M288" s="4">
        <f t="shared" si="29"/>
        <v>1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>
        <v>1</v>
      </c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6">
        <f t="shared" si="28"/>
        <v>0</v>
      </c>
    </row>
    <row r="289" spans="1:100">
      <c r="A289" s="22" t="s">
        <v>161</v>
      </c>
      <c r="B289" s="4"/>
      <c r="C289" s="4">
        <v>1</v>
      </c>
      <c r="D289" s="4"/>
      <c r="E289" s="4" t="s">
        <v>156</v>
      </c>
      <c r="F289" s="6" t="s">
        <v>92</v>
      </c>
      <c r="G289" s="6"/>
      <c r="H289" s="4"/>
      <c r="I289" s="6" t="s">
        <v>160</v>
      </c>
      <c r="J289" s="6" t="s">
        <v>92</v>
      </c>
      <c r="K289" s="4">
        <f t="shared" si="26"/>
        <v>1</v>
      </c>
      <c r="L289" s="4">
        <f t="shared" si="27"/>
        <v>2</v>
      </c>
      <c r="M289" s="4">
        <f t="shared" si="29"/>
        <v>1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>
        <v>1</v>
      </c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 t="s">
        <v>227</v>
      </c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6">
        <f t="shared" si="28"/>
        <v>0</v>
      </c>
    </row>
    <row r="290" spans="1:100">
      <c r="A290" s="22" t="s">
        <v>164</v>
      </c>
      <c r="B290" s="4" t="s">
        <v>493</v>
      </c>
      <c r="C290" s="4">
        <v>1</v>
      </c>
      <c r="D290" s="4"/>
      <c r="E290" s="4" t="s">
        <v>156</v>
      </c>
      <c r="F290" s="6" t="s">
        <v>92</v>
      </c>
      <c r="G290" s="6"/>
      <c r="H290" s="4"/>
      <c r="I290" s="6">
        <v>30257760</v>
      </c>
      <c r="J290" s="6" t="s">
        <v>91</v>
      </c>
      <c r="K290" s="4">
        <f t="shared" si="26"/>
        <v>3</v>
      </c>
      <c r="L290" s="4">
        <f t="shared" si="27"/>
        <v>3</v>
      </c>
      <c r="M290" s="4">
        <f t="shared" si="29"/>
        <v>1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>
        <v>1</v>
      </c>
      <c r="AW290" s="4">
        <v>1</v>
      </c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>
        <v>1</v>
      </c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6">
        <f t="shared" si="28"/>
        <v>0</v>
      </c>
    </row>
    <row r="291" spans="1:100">
      <c r="A291" s="22" t="s">
        <v>778</v>
      </c>
      <c r="B291" s="4"/>
      <c r="C291" s="4">
        <v>1</v>
      </c>
      <c r="D291" s="4"/>
      <c r="E291" s="4" t="s">
        <v>156</v>
      </c>
      <c r="F291" s="6" t="s">
        <v>98</v>
      </c>
      <c r="G291" s="6"/>
      <c r="H291" s="4"/>
      <c r="I291" s="6" t="s">
        <v>366</v>
      </c>
      <c r="J291" s="6"/>
      <c r="K291" s="4">
        <f t="shared" si="26"/>
        <v>9</v>
      </c>
      <c r="L291" s="4">
        <f t="shared" si="27"/>
        <v>3</v>
      </c>
      <c r="M291" s="4">
        <f t="shared" si="29"/>
        <v>4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>
        <v>4</v>
      </c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>
        <v>1</v>
      </c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>
        <v>4</v>
      </c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6">
        <f t="shared" si="28"/>
        <v>0</v>
      </c>
    </row>
    <row r="292" spans="1:100">
      <c r="A292" s="22" t="s">
        <v>165</v>
      </c>
      <c r="B292" s="4" t="s">
        <v>493</v>
      </c>
      <c r="C292" s="4">
        <v>1</v>
      </c>
      <c r="D292" s="4"/>
      <c r="E292" s="4" t="s">
        <v>156</v>
      </c>
      <c r="F292" s="6" t="s">
        <v>166</v>
      </c>
      <c r="G292" s="6">
        <v>30035890</v>
      </c>
      <c r="H292" s="4" t="s">
        <v>549</v>
      </c>
      <c r="I292" s="6"/>
      <c r="J292" s="6"/>
      <c r="K292" s="4">
        <f t="shared" si="26"/>
        <v>1</v>
      </c>
      <c r="L292" s="4">
        <f t="shared" si="27"/>
        <v>1</v>
      </c>
      <c r="M292" s="4">
        <f t="shared" si="29"/>
        <v>1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>
        <v>1</v>
      </c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6">
        <f t="shared" si="28"/>
        <v>0</v>
      </c>
    </row>
    <row r="293" spans="1:100">
      <c r="A293" s="22" t="s">
        <v>167</v>
      </c>
      <c r="B293" s="4" t="s">
        <v>493</v>
      </c>
      <c r="C293" s="4">
        <v>1</v>
      </c>
      <c r="D293" s="4"/>
      <c r="E293" s="4" t="s">
        <v>156</v>
      </c>
      <c r="F293" s="6" t="s">
        <v>92</v>
      </c>
      <c r="G293" s="6">
        <v>30077850</v>
      </c>
      <c r="H293" s="4" t="s">
        <v>514</v>
      </c>
      <c r="I293" s="6"/>
      <c r="J293" s="6"/>
      <c r="K293" s="4">
        <f t="shared" si="26"/>
        <v>1</v>
      </c>
      <c r="L293" s="4">
        <f t="shared" si="27"/>
        <v>1</v>
      </c>
      <c r="M293" s="4">
        <f t="shared" si="29"/>
        <v>1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>
        <v>1</v>
      </c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6">
        <f t="shared" si="28"/>
        <v>0</v>
      </c>
    </row>
    <row r="294" spans="1:100">
      <c r="A294" s="22" t="s">
        <v>171</v>
      </c>
      <c r="B294" s="4" t="s">
        <v>493</v>
      </c>
      <c r="C294" s="44">
        <v>1</v>
      </c>
      <c r="D294" s="4"/>
      <c r="E294" s="4" t="s">
        <v>153</v>
      </c>
      <c r="F294" s="6" t="s">
        <v>98</v>
      </c>
      <c r="G294" s="6">
        <v>30033680</v>
      </c>
      <c r="H294" s="44" t="s">
        <v>534</v>
      </c>
      <c r="I294" s="6"/>
      <c r="J294" s="6"/>
      <c r="K294" s="4">
        <f t="shared" si="26"/>
        <v>5</v>
      </c>
      <c r="L294" s="4">
        <f t="shared" si="27"/>
        <v>4</v>
      </c>
      <c r="M294" s="4">
        <f t="shared" si="29"/>
        <v>2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>
        <v>1</v>
      </c>
      <c r="AT294" s="4">
        <v>2</v>
      </c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>
        <v>1</v>
      </c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>
        <v>1</v>
      </c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6">
        <f t="shared" si="28"/>
        <v>1</v>
      </c>
    </row>
    <row r="295" spans="1:100">
      <c r="A295" s="45" t="s">
        <v>548</v>
      </c>
      <c r="B295" s="46"/>
      <c r="C295" s="4">
        <v>1</v>
      </c>
      <c r="D295" s="4"/>
      <c r="E295" s="46" t="s">
        <v>153</v>
      </c>
      <c r="F295" s="41" t="s">
        <v>98</v>
      </c>
      <c r="G295" s="41"/>
      <c r="H295" s="4"/>
      <c r="I295" s="6" t="s">
        <v>194</v>
      </c>
      <c r="J295" s="6" t="s">
        <v>101</v>
      </c>
      <c r="K295" s="4">
        <f t="shared" si="26"/>
        <v>2</v>
      </c>
      <c r="L295" s="4">
        <f t="shared" si="27"/>
        <v>2</v>
      </c>
      <c r="M295" s="4">
        <f t="shared" si="29"/>
        <v>2</v>
      </c>
      <c r="N295" s="4"/>
      <c r="O295" s="4"/>
      <c r="P295" s="4"/>
      <c r="Q295" s="4"/>
      <c r="R295" s="4"/>
      <c r="S295" s="4"/>
      <c r="T295" s="4"/>
      <c r="U295" s="4"/>
      <c r="V295" s="4">
        <v>2</v>
      </c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 t="s">
        <v>562</v>
      </c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6">
        <f t="shared" si="28"/>
        <v>0</v>
      </c>
    </row>
    <row r="296" spans="1:100">
      <c r="A296" s="22" t="s">
        <v>170</v>
      </c>
      <c r="B296" s="4"/>
      <c r="C296" s="4">
        <v>1</v>
      </c>
      <c r="D296" s="4"/>
      <c r="E296" s="4" t="s">
        <v>153</v>
      </c>
      <c r="F296" s="6" t="s">
        <v>98</v>
      </c>
      <c r="G296" s="6"/>
      <c r="H296" s="4"/>
      <c r="I296" s="6" t="s">
        <v>169</v>
      </c>
      <c r="J296" s="6" t="s">
        <v>98</v>
      </c>
      <c r="K296" s="4">
        <f t="shared" si="26"/>
        <v>3</v>
      </c>
      <c r="L296" s="4">
        <f t="shared" si="27"/>
        <v>3</v>
      </c>
      <c r="M296" s="4">
        <f t="shared" si="29"/>
        <v>1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>
        <v>1</v>
      </c>
      <c r="AK296" s="4"/>
      <c r="AL296" s="4"/>
      <c r="AM296" s="4">
        <v>1</v>
      </c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v>1</v>
      </c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6">
        <f t="shared" si="28"/>
        <v>0</v>
      </c>
    </row>
    <row r="297" spans="1:100">
      <c r="A297" s="22" t="s">
        <v>152</v>
      </c>
      <c r="B297" s="4" t="s">
        <v>493</v>
      </c>
      <c r="C297" s="4">
        <v>1</v>
      </c>
      <c r="D297" s="4"/>
      <c r="E297" s="4" t="s">
        <v>153</v>
      </c>
      <c r="F297" s="6" t="s">
        <v>98</v>
      </c>
      <c r="G297" s="6"/>
      <c r="H297" s="4"/>
      <c r="I297" s="6">
        <v>30293420</v>
      </c>
      <c r="J297" s="6" t="s">
        <v>5</v>
      </c>
      <c r="K297" s="4">
        <f t="shared" si="26"/>
        <v>1</v>
      </c>
      <c r="L297" s="4">
        <f t="shared" si="27"/>
        <v>1</v>
      </c>
      <c r="M297" s="4">
        <f t="shared" si="29"/>
        <v>1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>
        <v>1</v>
      </c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6">
        <f t="shared" si="28"/>
        <v>0</v>
      </c>
    </row>
    <row r="298" spans="1:100">
      <c r="A298" s="22" t="s">
        <v>541</v>
      </c>
      <c r="B298" s="4" t="s">
        <v>493</v>
      </c>
      <c r="C298" s="4">
        <v>1</v>
      </c>
      <c r="D298" s="4"/>
      <c r="E298" s="4" t="s">
        <v>153</v>
      </c>
      <c r="F298" s="6" t="s">
        <v>98</v>
      </c>
      <c r="G298" s="6"/>
      <c r="H298" s="4"/>
      <c r="I298" s="6">
        <v>30058770</v>
      </c>
      <c r="J298" s="6" t="s">
        <v>122</v>
      </c>
      <c r="K298" s="4">
        <f t="shared" si="26"/>
        <v>1</v>
      </c>
      <c r="L298" s="4">
        <f t="shared" si="27"/>
        <v>1</v>
      </c>
      <c r="M298" s="4">
        <f t="shared" si="29"/>
        <v>1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>
        <v>1</v>
      </c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6">
        <f t="shared" si="28"/>
        <v>0</v>
      </c>
    </row>
    <row r="299" spans="1:100">
      <c r="A299" s="22" t="s">
        <v>172</v>
      </c>
      <c r="B299" s="4" t="s">
        <v>493</v>
      </c>
      <c r="C299" s="44">
        <v>1</v>
      </c>
      <c r="D299" s="4"/>
      <c r="E299" s="4" t="s">
        <v>153</v>
      </c>
      <c r="F299" s="6" t="s">
        <v>98</v>
      </c>
      <c r="G299" s="6"/>
      <c r="H299" s="44"/>
      <c r="I299" s="6">
        <v>30655560</v>
      </c>
      <c r="J299" s="6" t="s">
        <v>5</v>
      </c>
      <c r="K299" s="4">
        <f t="shared" si="26"/>
        <v>6</v>
      </c>
      <c r="L299" s="4">
        <f t="shared" si="27"/>
        <v>8</v>
      </c>
      <c r="M299" s="4">
        <f t="shared" si="29"/>
        <v>1</v>
      </c>
      <c r="N299" s="4"/>
      <c r="O299" s="4"/>
      <c r="P299" s="4"/>
      <c r="Q299" s="4"/>
      <c r="R299" s="4"/>
      <c r="S299" s="4"/>
      <c r="T299" s="4">
        <v>1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30" t="s">
        <v>658</v>
      </c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>
        <v>1</v>
      </c>
      <c r="BS299" s="4"/>
      <c r="BT299" s="4"/>
      <c r="BU299" s="4"/>
      <c r="BV299" s="4"/>
      <c r="BW299" s="4"/>
      <c r="BX299" s="4"/>
      <c r="BY299" s="4"/>
      <c r="BZ299" s="4"/>
      <c r="CA299" s="4"/>
      <c r="CB299" s="4" t="s">
        <v>567</v>
      </c>
      <c r="CC299" s="4"/>
      <c r="CD299" s="4"/>
      <c r="CE299" s="4"/>
      <c r="CF299" s="4"/>
      <c r="CG299" s="4">
        <v>1</v>
      </c>
      <c r="CH299" s="4"/>
      <c r="CI299" s="4"/>
      <c r="CJ299" s="4"/>
      <c r="CK299" s="4"/>
      <c r="CL299" s="4"/>
      <c r="CM299" s="4">
        <v>1</v>
      </c>
      <c r="CN299" s="4"/>
      <c r="CO299" s="4"/>
      <c r="CP299" s="4"/>
      <c r="CQ299" s="4"/>
      <c r="CR299" s="4">
        <v>1</v>
      </c>
      <c r="CS299" s="4"/>
      <c r="CT299" s="4">
        <v>1</v>
      </c>
      <c r="CU299" s="4"/>
      <c r="CV299" s="46">
        <f t="shared" si="28"/>
        <v>4</v>
      </c>
    </row>
    <row r="300" spans="1:100">
      <c r="A300" s="22" t="s">
        <v>177</v>
      </c>
      <c r="B300" s="4" t="s">
        <v>493</v>
      </c>
      <c r="C300" s="44">
        <v>1</v>
      </c>
      <c r="D300" s="4"/>
      <c r="E300" s="4" t="s">
        <v>153</v>
      </c>
      <c r="F300" s="6" t="s">
        <v>98</v>
      </c>
      <c r="G300" s="6"/>
      <c r="H300" s="44"/>
      <c r="I300" s="6" t="s">
        <v>176</v>
      </c>
      <c r="J300" s="6" t="s">
        <v>99</v>
      </c>
      <c r="K300" s="4">
        <f t="shared" si="26"/>
        <v>3</v>
      </c>
      <c r="L300" s="4">
        <f t="shared" si="27"/>
        <v>3</v>
      </c>
      <c r="M300" s="4">
        <f t="shared" si="29"/>
        <v>1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>
        <v>1</v>
      </c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>
        <v>1</v>
      </c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>
        <v>1</v>
      </c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6">
        <f t="shared" si="28"/>
        <v>1</v>
      </c>
    </row>
    <row r="301" spans="1:100">
      <c r="A301" s="45" t="s">
        <v>198</v>
      </c>
      <c r="B301" s="46" t="s">
        <v>493</v>
      </c>
      <c r="C301" s="4">
        <v>1</v>
      </c>
      <c r="D301" s="4"/>
      <c r="E301" s="46" t="s">
        <v>153</v>
      </c>
      <c r="F301" s="41" t="s">
        <v>98</v>
      </c>
      <c r="G301" s="41"/>
      <c r="H301" s="4"/>
      <c r="I301" s="6" t="s">
        <v>197</v>
      </c>
      <c r="J301" s="6" t="s">
        <v>122</v>
      </c>
      <c r="K301" s="4">
        <f t="shared" si="26"/>
        <v>2</v>
      </c>
      <c r="L301" s="4">
        <f t="shared" si="27"/>
        <v>3</v>
      </c>
      <c r="M301" s="4">
        <f t="shared" si="29"/>
        <v>1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>
        <v>1</v>
      </c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>
        <v>1</v>
      </c>
      <c r="BY301" s="4"/>
      <c r="BZ301" s="4"/>
      <c r="CA301" s="4"/>
      <c r="CB301" s="4"/>
      <c r="CC301" s="4" t="s">
        <v>563</v>
      </c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6">
        <f t="shared" si="28"/>
        <v>0</v>
      </c>
    </row>
    <row r="302" spans="1:100">
      <c r="A302" s="22" t="s">
        <v>181</v>
      </c>
      <c r="B302" s="4" t="s">
        <v>493</v>
      </c>
      <c r="C302" s="4">
        <v>1</v>
      </c>
      <c r="D302" s="4"/>
      <c r="E302" s="4" t="s">
        <v>153</v>
      </c>
      <c r="F302" s="6" t="s">
        <v>98</v>
      </c>
      <c r="G302" s="6"/>
      <c r="H302" s="4"/>
      <c r="I302" s="6" t="s">
        <v>182</v>
      </c>
      <c r="J302" s="6" t="s">
        <v>122</v>
      </c>
      <c r="K302" s="4">
        <f t="shared" si="26"/>
        <v>3</v>
      </c>
      <c r="L302" s="4">
        <f t="shared" si="27"/>
        <v>3</v>
      </c>
      <c r="M302" s="4">
        <f t="shared" si="29"/>
        <v>1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>
        <v>1</v>
      </c>
      <c r="AP302" s="4">
        <v>1</v>
      </c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>
        <v>1</v>
      </c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6">
        <f t="shared" si="28"/>
        <v>0</v>
      </c>
    </row>
    <row r="303" spans="1:100">
      <c r="A303" s="22" t="s">
        <v>714</v>
      </c>
      <c r="B303" s="4"/>
      <c r="C303" s="4">
        <v>1</v>
      </c>
      <c r="D303" s="4"/>
      <c r="E303" s="4" t="s">
        <v>153</v>
      </c>
      <c r="F303" s="6" t="s">
        <v>98</v>
      </c>
      <c r="G303" s="6">
        <v>30041610</v>
      </c>
      <c r="H303" s="4" t="s">
        <v>527</v>
      </c>
      <c r="I303" s="6"/>
      <c r="J303" s="6"/>
      <c r="K303" s="4">
        <f t="shared" si="26"/>
        <v>2</v>
      </c>
      <c r="L303" s="4">
        <f t="shared" si="27"/>
        <v>1</v>
      </c>
      <c r="M303" s="4">
        <f t="shared" si="29"/>
        <v>2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>
        <v>2</v>
      </c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6">
        <f t="shared" si="28"/>
        <v>0</v>
      </c>
    </row>
    <row r="304" spans="1:100">
      <c r="A304" s="22" t="s">
        <v>491</v>
      </c>
      <c r="B304" s="4"/>
      <c r="C304" s="4">
        <v>1</v>
      </c>
      <c r="D304" s="4"/>
      <c r="E304" s="4" t="s">
        <v>153</v>
      </c>
      <c r="F304" s="6" t="s">
        <v>98</v>
      </c>
      <c r="G304" s="6"/>
      <c r="H304" s="4"/>
      <c r="I304" s="7"/>
      <c r="J304" s="7" t="s">
        <v>99</v>
      </c>
      <c r="K304" s="4">
        <f t="shared" si="26"/>
        <v>1</v>
      </c>
      <c r="L304" s="4">
        <f t="shared" si="27"/>
        <v>1</v>
      </c>
      <c r="M304" s="4">
        <f t="shared" si="29"/>
        <v>1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29">
        <v>1</v>
      </c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6">
        <f t="shared" si="28"/>
        <v>0</v>
      </c>
    </row>
    <row r="305" spans="1:100">
      <c r="A305" s="22" t="s">
        <v>183</v>
      </c>
      <c r="B305" s="4" t="s">
        <v>493</v>
      </c>
      <c r="C305" s="4">
        <v>1</v>
      </c>
      <c r="D305" s="4"/>
      <c r="E305" s="4" t="s">
        <v>153</v>
      </c>
      <c r="F305" s="6" t="s">
        <v>98</v>
      </c>
      <c r="G305" s="6">
        <v>30031850</v>
      </c>
      <c r="H305" s="4" t="s">
        <v>535</v>
      </c>
      <c r="I305" s="6"/>
      <c r="J305" s="6"/>
      <c r="K305" s="4">
        <f t="shared" si="26"/>
        <v>1</v>
      </c>
      <c r="L305" s="4">
        <f t="shared" si="27"/>
        <v>2</v>
      </c>
      <c r="M305" s="4">
        <f t="shared" si="29"/>
        <v>1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>
        <v>1</v>
      </c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 t="s">
        <v>562</v>
      </c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6">
        <f t="shared" si="28"/>
        <v>0</v>
      </c>
    </row>
    <row r="306" spans="1:100">
      <c r="A306" s="22" t="s">
        <v>184</v>
      </c>
      <c r="B306" s="4" t="s">
        <v>493</v>
      </c>
      <c r="C306" s="4">
        <v>1</v>
      </c>
      <c r="D306" s="4"/>
      <c r="E306" s="4" t="s">
        <v>153</v>
      </c>
      <c r="F306" s="6" t="s">
        <v>98</v>
      </c>
      <c r="G306" s="6">
        <v>30040670</v>
      </c>
      <c r="H306" s="4" t="s">
        <v>536</v>
      </c>
      <c r="I306" s="6"/>
      <c r="J306" s="6"/>
      <c r="K306" s="4">
        <f t="shared" si="26"/>
        <v>1</v>
      </c>
      <c r="L306" s="4">
        <f t="shared" si="27"/>
        <v>1</v>
      </c>
      <c r="M306" s="4">
        <f t="shared" si="29"/>
        <v>1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>
        <v>1</v>
      </c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6">
        <f t="shared" si="28"/>
        <v>0</v>
      </c>
    </row>
    <row r="307" spans="1:100">
      <c r="A307" s="22" t="s">
        <v>202</v>
      </c>
      <c r="B307" s="4"/>
      <c r="C307" s="4">
        <v>1</v>
      </c>
      <c r="D307" s="4"/>
      <c r="E307" s="4" t="s">
        <v>153</v>
      </c>
      <c r="F307" s="6" t="s">
        <v>98</v>
      </c>
      <c r="G307" s="6"/>
      <c r="H307" s="4"/>
      <c r="I307" s="6" t="s">
        <v>201</v>
      </c>
      <c r="J307" s="6" t="s">
        <v>145</v>
      </c>
      <c r="K307" s="4">
        <f t="shared" si="26"/>
        <v>8</v>
      </c>
      <c r="L307" s="4">
        <f t="shared" si="27"/>
        <v>6</v>
      </c>
      <c r="M307" s="4">
        <f t="shared" si="29"/>
        <v>2</v>
      </c>
      <c r="N307" s="4"/>
      <c r="O307" s="4"/>
      <c r="P307" s="4"/>
      <c r="Q307" s="4"/>
      <c r="R307" s="4">
        <v>1</v>
      </c>
      <c r="S307" s="4"/>
      <c r="T307" s="4"/>
      <c r="U307" s="4"/>
      <c r="V307" s="4"/>
      <c r="W307" s="4">
        <v>2</v>
      </c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>
        <v>2</v>
      </c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>
        <v>1</v>
      </c>
      <c r="BS307" s="4">
        <v>1</v>
      </c>
      <c r="BT307" s="4"/>
      <c r="BU307" s="4"/>
      <c r="BV307" s="4"/>
      <c r="BW307" s="4">
        <v>1</v>
      </c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6">
        <f t="shared" si="28"/>
        <v>0</v>
      </c>
    </row>
    <row r="308" spans="1:100">
      <c r="A308" s="22" t="s">
        <v>199</v>
      </c>
      <c r="B308" s="4" t="s">
        <v>493</v>
      </c>
      <c r="C308" s="4">
        <v>1</v>
      </c>
      <c r="D308" s="4"/>
      <c r="E308" s="4" t="s">
        <v>153</v>
      </c>
      <c r="F308" s="6" t="s">
        <v>98</v>
      </c>
      <c r="G308" s="6"/>
      <c r="H308" s="4"/>
      <c r="I308" s="6">
        <v>30099640</v>
      </c>
      <c r="J308" s="6" t="s">
        <v>106</v>
      </c>
      <c r="K308" s="4">
        <f t="shared" si="26"/>
        <v>4</v>
      </c>
      <c r="L308" s="4">
        <f t="shared" si="27"/>
        <v>4</v>
      </c>
      <c r="M308" s="4">
        <f t="shared" si="29"/>
        <v>1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>
        <v>1</v>
      </c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>
        <v>1</v>
      </c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>
        <v>1</v>
      </c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>
        <v>1</v>
      </c>
      <c r="CQ308" s="4"/>
      <c r="CR308" s="4"/>
      <c r="CS308" s="4"/>
      <c r="CT308" s="4"/>
      <c r="CU308" s="4"/>
      <c r="CV308" s="46">
        <f t="shared" si="28"/>
        <v>1</v>
      </c>
    </row>
    <row r="309" spans="1:100">
      <c r="A309" s="22" t="s">
        <v>200</v>
      </c>
      <c r="B309" s="4"/>
      <c r="C309" s="4">
        <v>1</v>
      </c>
      <c r="D309" s="4"/>
      <c r="E309" s="4" t="s">
        <v>153</v>
      </c>
      <c r="F309" s="6" t="s">
        <v>98</v>
      </c>
      <c r="G309" s="6"/>
      <c r="H309" s="4"/>
      <c r="I309" s="6" t="s">
        <v>203</v>
      </c>
      <c r="J309" s="6" t="s">
        <v>119</v>
      </c>
      <c r="K309" s="4">
        <f t="shared" si="26"/>
        <v>7</v>
      </c>
      <c r="L309" s="4">
        <f t="shared" si="27"/>
        <v>6</v>
      </c>
      <c r="M309" s="4">
        <f t="shared" si="29"/>
        <v>2</v>
      </c>
      <c r="N309" s="4"/>
      <c r="O309" s="4"/>
      <c r="P309" s="4"/>
      <c r="Q309" s="4"/>
      <c r="R309" s="4">
        <v>1</v>
      </c>
      <c r="S309" s="4"/>
      <c r="T309" s="4"/>
      <c r="U309" s="4"/>
      <c r="V309" s="4"/>
      <c r="W309" s="4">
        <v>1</v>
      </c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>
        <v>1</v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>
        <v>2</v>
      </c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>
        <v>1</v>
      </c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>
        <v>1</v>
      </c>
      <c r="CO309" s="4"/>
      <c r="CP309" s="4"/>
      <c r="CQ309" s="4"/>
      <c r="CR309" s="4"/>
      <c r="CS309" s="4"/>
      <c r="CT309" s="4"/>
      <c r="CU309" s="4"/>
      <c r="CV309" s="46">
        <f t="shared" si="28"/>
        <v>1</v>
      </c>
    </row>
    <row r="310" spans="1:100">
      <c r="A310" s="22" t="s">
        <v>185</v>
      </c>
      <c r="B310" s="4" t="s">
        <v>493</v>
      </c>
      <c r="C310" s="4">
        <v>1</v>
      </c>
      <c r="D310" s="4"/>
      <c r="E310" s="4" t="s">
        <v>153</v>
      </c>
      <c r="F310" s="6" t="s">
        <v>98</v>
      </c>
      <c r="G310" s="6"/>
      <c r="H310" s="4"/>
      <c r="I310" s="6">
        <v>30023430</v>
      </c>
      <c r="J310" s="6" t="s">
        <v>122</v>
      </c>
      <c r="K310" s="4">
        <f t="shared" si="26"/>
        <v>4</v>
      </c>
      <c r="L310" s="4">
        <f t="shared" si="27"/>
        <v>4</v>
      </c>
      <c r="M310" s="4">
        <f t="shared" si="29"/>
        <v>1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>
        <v>1</v>
      </c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>
        <v>1</v>
      </c>
      <c r="BI310" s="4"/>
      <c r="BJ310" s="4"/>
      <c r="BK310" s="4"/>
      <c r="BL310" s="4"/>
      <c r="BM310" s="4"/>
      <c r="BN310" s="4">
        <v>1</v>
      </c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>
        <v>1</v>
      </c>
      <c r="CP310" s="4"/>
      <c r="CQ310" s="4"/>
      <c r="CR310" s="4"/>
      <c r="CS310" s="4"/>
      <c r="CT310" s="4"/>
      <c r="CU310" s="4"/>
      <c r="CV310" s="46">
        <f t="shared" si="28"/>
        <v>1</v>
      </c>
    </row>
    <row r="311" spans="1:100">
      <c r="A311" s="22" t="s">
        <v>547</v>
      </c>
      <c r="B311" s="23"/>
      <c r="C311" s="23">
        <v>1</v>
      </c>
      <c r="D311" s="23"/>
      <c r="E311" s="4" t="s">
        <v>153</v>
      </c>
      <c r="F311" s="6" t="s">
        <v>98</v>
      </c>
      <c r="G311" s="6"/>
      <c r="H311" s="4"/>
      <c r="I311" s="7"/>
      <c r="J311" s="7" t="s">
        <v>101</v>
      </c>
      <c r="K311" s="4">
        <f t="shared" si="26"/>
        <v>7</v>
      </c>
      <c r="L311" s="4">
        <f t="shared" si="27"/>
        <v>2</v>
      </c>
      <c r="M311" s="4">
        <f t="shared" si="29"/>
        <v>6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29">
        <v>6</v>
      </c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>
        <v>1</v>
      </c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6">
        <f t="shared" si="28"/>
        <v>0</v>
      </c>
    </row>
    <row r="312" spans="1:100">
      <c r="A312" s="22" t="s">
        <v>233</v>
      </c>
      <c r="B312" s="4" t="s">
        <v>493</v>
      </c>
      <c r="C312" s="4">
        <v>1</v>
      </c>
      <c r="D312" s="4"/>
      <c r="E312" s="4" t="s">
        <v>153</v>
      </c>
      <c r="F312" s="6" t="s">
        <v>98</v>
      </c>
      <c r="G312" s="6"/>
      <c r="H312" s="4"/>
      <c r="I312" s="6">
        <v>30034750</v>
      </c>
      <c r="J312" s="6" t="s">
        <v>122</v>
      </c>
      <c r="K312" s="4">
        <f t="shared" ref="K312:K355" si="33">SUM(N312:CU312)</f>
        <v>1</v>
      </c>
      <c r="L312" s="4">
        <f t="shared" ref="L312:L355" si="34">COUNTA(N312:CU312)</f>
        <v>1</v>
      </c>
      <c r="M312" s="4">
        <f t="shared" si="29"/>
        <v>1</v>
      </c>
      <c r="N312" s="4"/>
      <c r="O312" s="4"/>
      <c r="P312" s="4"/>
      <c r="Q312" s="4"/>
      <c r="R312" s="4"/>
      <c r="S312" s="4"/>
      <c r="T312" s="4"/>
      <c r="U312" s="4"/>
      <c r="V312" s="4">
        <v>1</v>
      </c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6">
        <f t="shared" ref="CV312:CV355" si="35">SUM(CE312:CU312)</f>
        <v>0</v>
      </c>
    </row>
    <row r="313" spans="1:100">
      <c r="A313" s="22" t="s">
        <v>173</v>
      </c>
      <c r="B313" s="4"/>
      <c r="C313" s="4">
        <v>1</v>
      </c>
      <c r="D313" s="4"/>
      <c r="E313" s="4" t="s">
        <v>153</v>
      </c>
      <c r="F313" s="6" t="s">
        <v>98</v>
      </c>
      <c r="G313" s="6"/>
      <c r="H313" s="4"/>
      <c r="I313" s="6" t="s">
        <v>174</v>
      </c>
      <c r="J313" s="6" t="s">
        <v>99</v>
      </c>
      <c r="K313" s="4">
        <f t="shared" si="33"/>
        <v>4</v>
      </c>
      <c r="L313" s="4">
        <f t="shared" si="34"/>
        <v>3</v>
      </c>
      <c r="M313" s="4">
        <f t="shared" si="29"/>
        <v>2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>
        <v>1</v>
      </c>
      <c r="AE313" s="4"/>
      <c r="AF313" s="4"/>
      <c r="AG313" s="4"/>
      <c r="AH313" s="4"/>
      <c r="AI313" s="4">
        <v>1</v>
      </c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>
        <v>2</v>
      </c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6">
        <f t="shared" si="35"/>
        <v>0</v>
      </c>
    </row>
    <row r="314" spans="1:100">
      <c r="A314" s="22" t="s">
        <v>178</v>
      </c>
      <c r="B314" s="4"/>
      <c r="C314" s="4">
        <v>1</v>
      </c>
      <c r="D314" s="4"/>
      <c r="E314" s="4" t="s">
        <v>153</v>
      </c>
      <c r="F314" s="6" t="s">
        <v>98</v>
      </c>
      <c r="G314" s="6"/>
      <c r="H314" s="4"/>
      <c r="I314" s="6" t="s">
        <v>103</v>
      </c>
      <c r="J314" s="6" t="s">
        <v>5</v>
      </c>
      <c r="K314" s="4">
        <f t="shared" si="33"/>
        <v>5</v>
      </c>
      <c r="L314" s="4">
        <f t="shared" si="34"/>
        <v>3</v>
      </c>
      <c r="M314" s="4">
        <f t="shared" si="29"/>
        <v>2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>
        <v>1</v>
      </c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>
        <v>2</v>
      </c>
      <c r="BM314" s="4"/>
      <c r="BN314" s="4"/>
      <c r="BO314" s="4"/>
      <c r="BP314" s="4">
        <v>2</v>
      </c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6">
        <f t="shared" si="35"/>
        <v>0</v>
      </c>
    </row>
    <row r="315" spans="1:100">
      <c r="A315" s="22" t="s">
        <v>572</v>
      </c>
      <c r="B315" s="4"/>
      <c r="C315" s="4">
        <v>1</v>
      </c>
      <c r="D315" s="4"/>
      <c r="E315" s="4" t="s">
        <v>153</v>
      </c>
      <c r="F315" s="6" t="s">
        <v>98</v>
      </c>
      <c r="G315" s="6"/>
      <c r="H315" s="4"/>
      <c r="I315" s="6"/>
      <c r="J315" s="6"/>
      <c r="K315" s="4">
        <f t="shared" si="33"/>
        <v>6</v>
      </c>
      <c r="L315" s="4">
        <f t="shared" si="34"/>
        <v>5</v>
      </c>
      <c r="M315" s="4">
        <f t="shared" ref="M315:M355" si="36">MAX(N315:CU315)</f>
        <v>2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>
        <v>1</v>
      </c>
      <c r="AD315" s="4"/>
      <c r="AE315" s="4"/>
      <c r="AF315" s="4"/>
      <c r="AG315" s="4"/>
      <c r="AH315" s="4"/>
      <c r="AI315" s="4">
        <v>1</v>
      </c>
      <c r="AJ315" s="4"/>
      <c r="AK315" s="4">
        <v>2</v>
      </c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>
        <v>1</v>
      </c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>
        <v>1</v>
      </c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6">
        <f t="shared" si="35"/>
        <v>0</v>
      </c>
    </row>
    <row r="316" spans="1:100">
      <c r="A316" s="22" t="s">
        <v>228</v>
      </c>
      <c r="B316" s="4" t="s">
        <v>493</v>
      </c>
      <c r="C316" s="4">
        <v>1</v>
      </c>
      <c r="D316" s="4"/>
      <c r="E316" s="4" t="s">
        <v>153</v>
      </c>
      <c r="F316" s="6" t="s">
        <v>98</v>
      </c>
      <c r="G316" s="6">
        <v>30023670</v>
      </c>
      <c r="H316" s="4" t="s">
        <v>537</v>
      </c>
      <c r="I316" s="6"/>
      <c r="J316" s="6"/>
      <c r="K316" s="4">
        <f t="shared" si="33"/>
        <v>5</v>
      </c>
      <c r="L316" s="4">
        <f t="shared" si="34"/>
        <v>4</v>
      </c>
      <c r="M316" s="4">
        <f t="shared" si="36"/>
        <v>2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>
        <v>1</v>
      </c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>
        <v>1</v>
      </c>
      <c r="BI316" s="4">
        <v>1</v>
      </c>
      <c r="BJ316" s="4"/>
      <c r="BK316" s="4"/>
      <c r="BL316" s="4"/>
      <c r="BM316" s="4"/>
      <c r="BN316" s="4">
        <v>2</v>
      </c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6">
        <f t="shared" si="35"/>
        <v>0</v>
      </c>
    </row>
    <row r="317" spans="1:100">
      <c r="A317" s="22" t="s">
        <v>204</v>
      </c>
      <c r="B317" s="4" t="s">
        <v>493</v>
      </c>
      <c r="C317" s="4">
        <v>1</v>
      </c>
      <c r="D317" s="4"/>
      <c r="E317" s="4" t="s">
        <v>153</v>
      </c>
      <c r="F317" s="6" t="s">
        <v>98</v>
      </c>
      <c r="G317" s="6"/>
      <c r="H317" s="4"/>
      <c r="I317" s="6">
        <v>30641480</v>
      </c>
      <c r="J317" s="6" t="s">
        <v>5</v>
      </c>
      <c r="K317" s="4">
        <f t="shared" si="33"/>
        <v>11</v>
      </c>
      <c r="L317" s="4">
        <f t="shared" si="34"/>
        <v>3</v>
      </c>
      <c r="M317" s="4">
        <f t="shared" si="36"/>
        <v>5</v>
      </c>
      <c r="N317" s="4"/>
      <c r="O317" s="4"/>
      <c r="P317" s="4"/>
      <c r="Q317" s="4">
        <v>1</v>
      </c>
      <c r="R317" s="4"/>
      <c r="S317" s="4"/>
      <c r="T317" s="4">
        <v>5</v>
      </c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>
        <v>5</v>
      </c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6">
        <f t="shared" si="35"/>
        <v>0</v>
      </c>
    </row>
    <row r="318" spans="1:100">
      <c r="A318" s="22" t="s">
        <v>499</v>
      </c>
      <c r="B318" s="4" t="s">
        <v>493</v>
      </c>
      <c r="C318" s="4">
        <v>1</v>
      </c>
      <c r="D318" s="4"/>
      <c r="E318" s="4" t="s">
        <v>153</v>
      </c>
      <c r="F318" s="6" t="s">
        <v>98</v>
      </c>
      <c r="G318" s="6">
        <v>30032850</v>
      </c>
      <c r="H318" s="4">
        <v>5203</v>
      </c>
      <c r="I318" s="6"/>
      <c r="J318" s="6"/>
      <c r="K318" s="4">
        <f t="shared" si="33"/>
        <v>2</v>
      </c>
      <c r="L318" s="4">
        <f t="shared" si="34"/>
        <v>2</v>
      </c>
      <c r="M318" s="4">
        <f t="shared" si="36"/>
        <v>1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>
        <v>1</v>
      </c>
      <c r="AO318" s="4"/>
      <c r="AP318" s="4">
        <v>1</v>
      </c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6">
        <f t="shared" si="35"/>
        <v>0</v>
      </c>
    </row>
    <row r="319" spans="1:100">
      <c r="A319" s="22" t="s">
        <v>205</v>
      </c>
      <c r="B319" s="4" t="s">
        <v>493</v>
      </c>
      <c r="C319" s="4">
        <v>1</v>
      </c>
      <c r="D319" s="4"/>
      <c r="E319" s="4" t="s">
        <v>153</v>
      </c>
      <c r="F319" s="6" t="s">
        <v>98</v>
      </c>
      <c r="G319" s="6"/>
      <c r="H319" s="4"/>
      <c r="I319" s="6">
        <v>30026020</v>
      </c>
      <c r="J319" s="6" t="s">
        <v>5</v>
      </c>
      <c r="K319" s="4">
        <f t="shared" si="33"/>
        <v>23</v>
      </c>
      <c r="L319" s="4">
        <f t="shared" si="34"/>
        <v>8</v>
      </c>
      <c r="M319" s="4">
        <f t="shared" si="36"/>
        <v>6</v>
      </c>
      <c r="N319" s="4"/>
      <c r="O319" s="4"/>
      <c r="P319" s="4"/>
      <c r="Q319" s="4">
        <v>1</v>
      </c>
      <c r="R319" s="4">
        <v>3</v>
      </c>
      <c r="S319" s="4">
        <v>4</v>
      </c>
      <c r="T319" s="4"/>
      <c r="U319" s="4">
        <v>2</v>
      </c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>
        <v>1</v>
      </c>
      <c r="AT319" s="4">
        <v>3</v>
      </c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>
        <v>6</v>
      </c>
      <c r="BN319" s="4"/>
      <c r="BO319" s="4"/>
      <c r="BP319" s="4"/>
      <c r="BQ319" s="4"/>
      <c r="BR319" s="4">
        <v>3</v>
      </c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6">
        <f t="shared" si="35"/>
        <v>0</v>
      </c>
    </row>
    <row r="320" spans="1:100">
      <c r="A320" s="22" t="s">
        <v>394</v>
      </c>
      <c r="B320" s="4"/>
      <c r="C320" s="4">
        <v>1</v>
      </c>
      <c r="D320" s="4"/>
      <c r="E320" s="4" t="s">
        <v>153</v>
      </c>
      <c r="F320" s="6" t="s">
        <v>98</v>
      </c>
      <c r="G320" s="6"/>
      <c r="H320" s="4"/>
      <c r="I320" s="6"/>
      <c r="J320" s="6" t="s">
        <v>98</v>
      </c>
      <c r="K320" s="4">
        <f t="shared" si="33"/>
        <v>2</v>
      </c>
      <c r="L320" s="4">
        <f t="shared" si="34"/>
        <v>2</v>
      </c>
      <c r="M320" s="4">
        <f t="shared" si="36"/>
        <v>1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>
        <v>1</v>
      </c>
      <c r="BJ320" s="4"/>
      <c r="BK320" s="4"/>
      <c r="BL320" s="4"/>
      <c r="BM320" s="4"/>
      <c r="BN320" s="4">
        <v>1</v>
      </c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6">
        <f t="shared" si="35"/>
        <v>0</v>
      </c>
    </row>
    <row r="321" spans="1:100">
      <c r="A321" s="22" t="s">
        <v>206</v>
      </c>
      <c r="B321" s="4"/>
      <c r="C321" s="4">
        <v>1</v>
      </c>
      <c r="D321" s="4"/>
      <c r="E321" s="4" t="s">
        <v>153</v>
      </c>
      <c r="F321" s="6" t="s">
        <v>98</v>
      </c>
      <c r="G321" s="6"/>
      <c r="H321" s="4"/>
      <c r="I321" s="6" t="s">
        <v>207</v>
      </c>
      <c r="J321" s="6" t="s">
        <v>98</v>
      </c>
      <c r="K321" s="4">
        <f t="shared" si="33"/>
        <v>20</v>
      </c>
      <c r="L321" s="4">
        <f t="shared" si="34"/>
        <v>6</v>
      </c>
      <c r="M321" s="4">
        <f t="shared" si="36"/>
        <v>7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>
        <v>1</v>
      </c>
      <c r="AA321" s="4">
        <v>4</v>
      </c>
      <c r="AB321" s="4">
        <v>3</v>
      </c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>
        <v>4</v>
      </c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>
        <v>7</v>
      </c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>
        <v>1</v>
      </c>
      <c r="CR321" s="4"/>
      <c r="CS321" s="4"/>
      <c r="CT321" s="4"/>
      <c r="CU321" s="4"/>
      <c r="CV321" s="46">
        <f t="shared" si="35"/>
        <v>1</v>
      </c>
    </row>
    <row r="322" spans="1:100">
      <c r="A322" s="22" t="s">
        <v>154</v>
      </c>
      <c r="B322" s="4" t="s">
        <v>493</v>
      </c>
      <c r="C322" s="4">
        <v>1</v>
      </c>
      <c r="D322" s="4"/>
      <c r="E322" s="4" t="s">
        <v>153</v>
      </c>
      <c r="F322" s="6" t="s">
        <v>98</v>
      </c>
      <c r="G322" s="6"/>
      <c r="H322" s="4"/>
      <c r="I322" s="6">
        <v>30293430</v>
      </c>
      <c r="J322" s="6" t="s">
        <v>5</v>
      </c>
      <c r="K322" s="4">
        <f t="shared" si="33"/>
        <v>1</v>
      </c>
      <c r="L322" s="4">
        <f t="shared" si="34"/>
        <v>1</v>
      </c>
      <c r="M322" s="4">
        <f t="shared" si="36"/>
        <v>1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>
        <v>1</v>
      </c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6">
        <f t="shared" si="35"/>
        <v>0</v>
      </c>
    </row>
    <row r="323" spans="1:100">
      <c r="A323" s="22" t="s">
        <v>229</v>
      </c>
      <c r="B323" s="4" t="s">
        <v>493</v>
      </c>
      <c r="C323" s="4">
        <v>1</v>
      </c>
      <c r="D323" s="4"/>
      <c r="E323" s="4" t="s">
        <v>153</v>
      </c>
      <c r="F323" s="6" t="s">
        <v>98</v>
      </c>
      <c r="G323" s="6"/>
      <c r="H323" s="4"/>
      <c r="I323" s="6">
        <v>30097720</v>
      </c>
      <c r="J323" s="6" t="s">
        <v>97</v>
      </c>
      <c r="K323" s="4">
        <f t="shared" si="33"/>
        <v>2</v>
      </c>
      <c r="L323" s="4">
        <f t="shared" si="34"/>
        <v>2</v>
      </c>
      <c r="M323" s="4">
        <f t="shared" si="36"/>
        <v>1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>
        <v>1</v>
      </c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>
        <v>1</v>
      </c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6">
        <f t="shared" si="35"/>
        <v>0</v>
      </c>
    </row>
    <row r="324" spans="1:100">
      <c r="A324" s="22" t="s">
        <v>187</v>
      </c>
      <c r="B324" s="4" t="s">
        <v>493</v>
      </c>
      <c r="C324" s="4">
        <v>1</v>
      </c>
      <c r="D324" s="4"/>
      <c r="E324" s="4" t="s">
        <v>153</v>
      </c>
      <c r="F324" s="6" t="s">
        <v>98</v>
      </c>
      <c r="G324" s="6"/>
      <c r="H324" s="4"/>
      <c r="I324" s="6">
        <v>30205843</v>
      </c>
      <c r="J324" s="6" t="s">
        <v>188</v>
      </c>
      <c r="K324" s="4">
        <f t="shared" si="33"/>
        <v>2</v>
      </c>
      <c r="L324" s="4">
        <f t="shared" si="34"/>
        <v>2</v>
      </c>
      <c r="M324" s="4">
        <f t="shared" si="36"/>
        <v>1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>
        <v>1</v>
      </c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>
        <v>1</v>
      </c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6">
        <f t="shared" si="35"/>
        <v>0</v>
      </c>
    </row>
    <row r="325" spans="1:100">
      <c r="A325" s="22" t="s">
        <v>186</v>
      </c>
      <c r="B325" s="4" t="s">
        <v>493</v>
      </c>
      <c r="C325" s="4">
        <v>1</v>
      </c>
      <c r="D325" s="4"/>
      <c r="E325" s="4" t="s">
        <v>153</v>
      </c>
      <c r="F325" s="6" t="s">
        <v>98</v>
      </c>
      <c r="G325" s="6">
        <v>30023360</v>
      </c>
      <c r="H325" s="4" t="s">
        <v>529</v>
      </c>
      <c r="I325" s="6"/>
      <c r="J325" s="6"/>
      <c r="K325" s="4">
        <f t="shared" si="33"/>
        <v>2</v>
      </c>
      <c r="L325" s="4">
        <f t="shared" si="34"/>
        <v>2</v>
      </c>
      <c r="M325" s="4">
        <f t="shared" si="36"/>
        <v>1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>
        <v>1</v>
      </c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>
        <v>1</v>
      </c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6">
        <f t="shared" si="35"/>
        <v>0</v>
      </c>
    </row>
    <row r="326" spans="1:100">
      <c r="A326" s="22" t="s">
        <v>193</v>
      </c>
      <c r="B326" s="4" t="s">
        <v>493</v>
      </c>
      <c r="C326" s="4">
        <v>1</v>
      </c>
      <c r="D326" s="4"/>
      <c r="E326" s="4" t="s">
        <v>153</v>
      </c>
      <c r="F326" s="6" t="s">
        <v>98</v>
      </c>
      <c r="G326" s="6">
        <v>30086100</v>
      </c>
      <c r="H326" s="4" t="s">
        <v>528</v>
      </c>
      <c r="I326" s="6"/>
      <c r="J326" s="6"/>
      <c r="K326" s="4">
        <f t="shared" si="33"/>
        <v>8</v>
      </c>
      <c r="L326" s="4">
        <f t="shared" si="34"/>
        <v>7</v>
      </c>
      <c r="M326" s="4">
        <f t="shared" si="36"/>
        <v>2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>
        <v>2</v>
      </c>
      <c r="BF326" s="4">
        <v>1</v>
      </c>
      <c r="BG326" s="4">
        <v>1</v>
      </c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>
        <v>1</v>
      </c>
      <c r="BX326" s="4">
        <v>2</v>
      </c>
      <c r="BY326" s="4">
        <v>1</v>
      </c>
      <c r="BZ326" s="4"/>
      <c r="CA326" s="4"/>
      <c r="CB326" s="4"/>
      <c r="CC326" s="4" t="s">
        <v>563</v>
      </c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6">
        <f t="shared" si="35"/>
        <v>0</v>
      </c>
    </row>
    <row r="327" spans="1:100">
      <c r="A327" s="22" t="s">
        <v>496</v>
      </c>
      <c r="B327" s="4"/>
      <c r="C327" s="4">
        <v>1</v>
      </c>
      <c r="D327" s="4"/>
      <c r="E327" s="4" t="s">
        <v>153</v>
      </c>
      <c r="F327" s="6" t="s">
        <v>98</v>
      </c>
      <c r="G327" s="6"/>
      <c r="H327" s="4"/>
      <c r="I327" s="6" t="s">
        <v>103</v>
      </c>
      <c r="J327" s="6" t="s">
        <v>99</v>
      </c>
      <c r="K327" s="4">
        <f t="shared" si="33"/>
        <v>4</v>
      </c>
      <c r="L327" s="4">
        <f t="shared" si="34"/>
        <v>4</v>
      </c>
      <c r="M327" s="4">
        <f t="shared" si="36"/>
        <v>1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>
        <v>1</v>
      </c>
      <c r="AA327" s="4"/>
      <c r="AB327" s="4">
        <v>1</v>
      </c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>
        <v>1</v>
      </c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>
        <v>1</v>
      </c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6">
        <f t="shared" si="35"/>
        <v>0</v>
      </c>
    </row>
    <row r="328" spans="1:100">
      <c r="A328" s="22" t="s">
        <v>189</v>
      </c>
      <c r="B328" s="4" t="s">
        <v>493</v>
      </c>
      <c r="C328" s="4">
        <v>1</v>
      </c>
      <c r="D328" s="4"/>
      <c r="E328" s="4" t="s">
        <v>153</v>
      </c>
      <c r="F328" s="6" t="s">
        <v>98</v>
      </c>
      <c r="G328" s="6"/>
      <c r="H328" s="4"/>
      <c r="I328" s="6" t="s">
        <v>190</v>
      </c>
      <c r="J328" s="6" t="s">
        <v>122</v>
      </c>
      <c r="K328" s="4">
        <f t="shared" si="33"/>
        <v>1</v>
      </c>
      <c r="L328" s="4">
        <f t="shared" si="34"/>
        <v>1</v>
      </c>
      <c r="M328" s="4">
        <f t="shared" si="36"/>
        <v>1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>
        <v>1</v>
      </c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6">
        <f t="shared" si="35"/>
        <v>0</v>
      </c>
    </row>
    <row r="329" spans="1:100">
      <c r="A329" s="22" t="s">
        <v>191</v>
      </c>
      <c r="B329" s="4" t="s">
        <v>493</v>
      </c>
      <c r="C329" s="4">
        <v>1</v>
      </c>
      <c r="D329" s="4"/>
      <c r="E329" s="4" t="s">
        <v>153</v>
      </c>
      <c r="F329" s="6" t="s">
        <v>98</v>
      </c>
      <c r="G329" s="6">
        <v>30026710</v>
      </c>
      <c r="H329" s="4" t="s">
        <v>514</v>
      </c>
      <c r="I329" s="6"/>
      <c r="J329" s="6"/>
      <c r="K329" s="4">
        <f t="shared" si="33"/>
        <v>2</v>
      </c>
      <c r="L329" s="4">
        <f t="shared" si="34"/>
        <v>2</v>
      </c>
      <c r="M329" s="4">
        <f t="shared" si="36"/>
        <v>1</v>
      </c>
      <c r="N329" s="4"/>
      <c r="O329" s="4"/>
      <c r="P329" s="4"/>
      <c r="Q329" s="4"/>
      <c r="R329" s="4"/>
      <c r="S329" s="4"/>
      <c r="T329" s="4"/>
      <c r="U329" s="4"/>
      <c r="V329" s="4"/>
      <c r="W329" s="4">
        <v>1</v>
      </c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>
        <v>1</v>
      </c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6">
        <f t="shared" si="35"/>
        <v>0</v>
      </c>
    </row>
    <row r="330" spans="1:100">
      <c r="A330" s="22" t="s">
        <v>663</v>
      </c>
      <c r="B330" s="4" t="s">
        <v>493</v>
      </c>
      <c r="C330" s="4">
        <v>1</v>
      </c>
      <c r="D330" s="4"/>
      <c r="E330" s="4" t="s">
        <v>153</v>
      </c>
      <c r="F330" s="6" t="s">
        <v>98</v>
      </c>
      <c r="G330" s="6">
        <v>30078180</v>
      </c>
      <c r="H330" s="4"/>
      <c r="I330" s="6"/>
      <c r="J330" s="6"/>
      <c r="K330" s="4">
        <f t="shared" si="33"/>
        <v>1</v>
      </c>
      <c r="L330" s="4">
        <f t="shared" si="34"/>
        <v>1</v>
      </c>
      <c r="M330" s="4">
        <f t="shared" si="36"/>
        <v>1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>
        <v>1</v>
      </c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6">
        <f t="shared" si="35"/>
        <v>0</v>
      </c>
    </row>
    <row r="331" spans="1:100">
      <c r="A331" s="22" t="s">
        <v>179</v>
      </c>
      <c r="B331" s="4"/>
      <c r="C331" s="4">
        <v>1</v>
      </c>
      <c r="D331" s="4"/>
      <c r="E331" s="4" t="s">
        <v>153</v>
      </c>
      <c r="F331" s="6" t="s">
        <v>98</v>
      </c>
      <c r="G331" s="6"/>
      <c r="H331" s="4"/>
      <c r="I331" s="6" t="s">
        <v>180</v>
      </c>
      <c r="J331" s="6" t="s">
        <v>106</v>
      </c>
      <c r="K331" s="4">
        <f t="shared" si="33"/>
        <v>2</v>
      </c>
      <c r="L331" s="4">
        <f t="shared" si="34"/>
        <v>2</v>
      </c>
      <c r="M331" s="4">
        <f t="shared" si="36"/>
        <v>1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>
        <v>1</v>
      </c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>
        <v>1</v>
      </c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6">
        <f t="shared" si="35"/>
        <v>0</v>
      </c>
    </row>
    <row r="332" spans="1:100">
      <c r="A332" s="22" t="s">
        <v>195</v>
      </c>
      <c r="B332" s="4"/>
      <c r="C332" s="4">
        <v>1</v>
      </c>
      <c r="D332" s="4"/>
      <c r="E332" s="4" t="s">
        <v>153</v>
      </c>
      <c r="F332" s="6" t="s">
        <v>98</v>
      </c>
      <c r="G332" s="6"/>
      <c r="H332" s="4"/>
      <c r="I332" s="6" t="s">
        <v>196</v>
      </c>
      <c r="J332" s="6" t="s">
        <v>101</v>
      </c>
      <c r="K332" s="4">
        <f t="shared" si="33"/>
        <v>1</v>
      </c>
      <c r="L332" s="4">
        <f t="shared" si="34"/>
        <v>1</v>
      </c>
      <c r="M332" s="4">
        <f t="shared" si="36"/>
        <v>1</v>
      </c>
      <c r="N332" s="4"/>
      <c r="O332" s="4"/>
      <c r="P332" s="4"/>
      <c r="Q332" s="4"/>
      <c r="R332" s="4"/>
      <c r="S332" s="4"/>
      <c r="T332" s="4"/>
      <c r="U332" s="4"/>
      <c r="V332" s="4">
        <v>1</v>
      </c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6">
        <f t="shared" si="35"/>
        <v>0</v>
      </c>
    </row>
    <row r="333" spans="1:100">
      <c r="A333" s="22" t="s">
        <v>192</v>
      </c>
      <c r="B333" s="4"/>
      <c r="C333" s="4">
        <v>1</v>
      </c>
      <c r="D333" s="4"/>
      <c r="E333" s="4" t="s">
        <v>153</v>
      </c>
      <c r="F333" s="6" t="s">
        <v>98</v>
      </c>
      <c r="G333" s="6"/>
      <c r="H333" s="4"/>
      <c r="I333" s="6" t="s">
        <v>103</v>
      </c>
      <c r="J333" s="6" t="s">
        <v>98</v>
      </c>
      <c r="K333" s="4">
        <f t="shared" si="33"/>
        <v>1</v>
      </c>
      <c r="L333" s="4">
        <f t="shared" si="34"/>
        <v>1</v>
      </c>
      <c r="M333" s="4">
        <f t="shared" si="36"/>
        <v>1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>
        <v>1</v>
      </c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6">
        <f t="shared" si="35"/>
        <v>0</v>
      </c>
    </row>
    <row r="334" spans="1:100">
      <c r="A334" s="22" t="s">
        <v>155</v>
      </c>
      <c r="B334" s="4" t="s">
        <v>493</v>
      </c>
      <c r="C334" s="4">
        <v>1</v>
      </c>
      <c r="D334" s="4"/>
      <c r="E334" s="4" t="s">
        <v>153</v>
      </c>
      <c r="F334" s="6" t="s">
        <v>98</v>
      </c>
      <c r="G334" s="6">
        <v>30294290</v>
      </c>
      <c r="H334" s="4">
        <v>4691</v>
      </c>
      <c r="I334" s="6"/>
      <c r="J334" s="6"/>
      <c r="K334" s="4">
        <f t="shared" si="33"/>
        <v>1</v>
      </c>
      <c r="L334" s="4">
        <f t="shared" si="34"/>
        <v>1</v>
      </c>
      <c r="M334" s="4">
        <f t="shared" si="36"/>
        <v>1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>
        <v>1</v>
      </c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6">
        <f t="shared" si="35"/>
        <v>0</v>
      </c>
    </row>
    <row r="335" spans="1:100">
      <c r="A335" s="22" t="s">
        <v>121</v>
      </c>
      <c r="B335" s="4" t="s">
        <v>493</v>
      </c>
      <c r="C335" s="4">
        <v>1</v>
      </c>
      <c r="D335" s="4"/>
      <c r="E335" s="4" t="s">
        <v>432</v>
      </c>
      <c r="F335" s="6" t="s">
        <v>98</v>
      </c>
      <c r="G335" s="6"/>
      <c r="H335" s="4"/>
      <c r="I335" s="6">
        <v>30023390</v>
      </c>
      <c r="J335" s="6" t="s">
        <v>122</v>
      </c>
      <c r="K335" s="4">
        <f t="shared" si="33"/>
        <v>12</v>
      </c>
      <c r="L335" s="4">
        <f t="shared" si="34"/>
        <v>5</v>
      </c>
      <c r="M335" s="4">
        <f t="shared" si="36"/>
        <v>4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>
        <v>2</v>
      </c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>
        <v>4</v>
      </c>
      <c r="AW335" s="4"/>
      <c r="AX335" s="4"/>
      <c r="AY335" s="4">
        <v>2</v>
      </c>
      <c r="AZ335" s="4">
        <v>2</v>
      </c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>
        <v>2</v>
      </c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6">
        <f t="shared" si="35"/>
        <v>0</v>
      </c>
    </row>
    <row r="336" spans="1:100">
      <c r="A336" s="22" t="s">
        <v>123</v>
      </c>
      <c r="B336" s="4"/>
      <c r="C336" s="4">
        <v>1</v>
      </c>
      <c r="D336" s="4"/>
      <c r="E336" s="4" t="s">
        <v>124</v>
      </c>
      <c r="F336" s="6" t="s">
        <v>98</v>
      </c>
      <c r="G336" s="6"/>
      <c r="H336" s="4"/>
      <c r="I336" s="6" t="s">
        <v>103</v>
      </c>
      <c r="J336" s="6"/>
      <c r="K336" s="4">
        <f t="shared" si="33"/>
        <v>1</v>
      </c>
      <c r="L336" s="4">
        <f t="shared" si="34"/>
        <v>1</v>
      </c>
      <c r="M336" s="4">
        <f t="shared" si="36"/>
        <v>1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>
        <v>1</v>
      </c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6">
        <f t="shared" si="35"/>
        <v>0</v>
      </c>
    </row>
    <row r="337" spans="1:100">
      <c r="A337" s="22" t="s">
        <v>542</v>
      </c>
      <c r="B337" s="4" t="s">
        <v>493</v>
      </c>
      <c r="C337" s="4">
        <v>1</v>
      </c>
      <c r="D337" s="4"/>
      <c r="E337" s="4" t="s">
        <v>124</v>
      </c>
      <c r="F337" s="6" t="s">
        <v>98</v>
      </c>
      <c r="G337" s="6">
        <v>30027280</v>
      </c>
      <c r="H337" s="4" t="s">
        <v>543</v>
      </c>
      <c r="I337" s="6"/>
      <c r="J337" s="6"/>
      <c r="K337" s="4">
        <f t="shared" si="33"/>
        <v>1</v>
      </c>
      <c r="L337" s="4">
        <f t="shared" si="34"/>
        <v>1</v>
      </c>
      <c r="M337" s="4">
        <f t="shared" si="36"/>
        <v>1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>
        <v>1</v>
      </c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6">
        <f t="shared" si="35"/>
        <v>0</v>
      </c>
    </row>
    <row r="338" spans="1:100">
      <c r="A338" s="22" t="s">
        <v>435</v>
      </c>
      <c r="B338" s="4"/>
      <c r="C338" s="4">
        <v>1</v>
      </c>
      <c r="D338" s="4"/>
      <c r="E338" s="4" t="s">
        <v>124</v>
      </c>
      <c r="F338" s="6" t="s">
        <v>98</v>
      </c>
      <c r="G338" s="6"/>
      <c r="H338" s="4"/>
      <c r="I338" s="6" t="s">
        <v>138</v>
      </c>
      <c r="J338" s="6" t="s">
        <v>97</v>
      </c>
      <c r="K338" s="4">
        <f t="shared" si="33"/>
        <v>8</v>
      </c>
      <c r="L338" s="4">
        <f t="shared" si="34"/>
        <v>5</v>
      </c>
      <c r="M338" s="4">
        <f t="shared" si="36"/>
        <v>3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>
        <v>1</v>
      </c>
      <c r="AW338" s="4"/>
      <c r="AX338" s="4">
        <v>2</v>
      </c>
      <c r="AY338" s="4"/>
      <c r="AZ338" s="4">
        <v>1</v>
      </c>
      <c r="BA338" s="4"/>
      <c r="BB338" s="4"/>
      <c r="BC338" s="4"/>
      <c r="BD338" s="4"/>
      <c r="BE338" s="4"/>
      <c r="BF338" s="4"/>
      <c r="BG338" s="4"/>
      <c r="BH338" s="4"/>
      <c r="BI338" s="4">
        <v>1</v>
      </c>
      <c r="BJ338" s="4"/>
      <c r="BK338" s="4"/>
      <c r="BL338" s="4"/>
      <c r="BM338" s="4"/>
      <c r="BN338" s="4"/>
      <c r="BO338" s="4">
        <v>3</v>
      </c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6">
        <f t="shared" si="35"/>
        <v>0</v>
      </c>
    </row>
    <row r="339" spans="1:100">
      <c r="A339" s="22" t="s">
        <v>125</v>
      </c>
      <c r="B339" s="4" t="s">
        <v>493</v>
      </c>
      <c r="C339" s="4">
        <v>1</v>
      </c>
      <c r="D339" s="4"/>
      <c r="E339" s="4" t="s">
        <v>124</v>
      </c>
      <c r="F339" s="6" t="s">
        <v>98</v>
      </c>
      <c r="G339" s="6">
        <v>30030100</v>
      </c>
      <c r="H339" s="4" t="s">
        <v>513</v>
      </c>
      <c r="I339" s="6"/>
      <c r="J339" s="6"/>
      <c r="K339" s="4">
        <f t="shared" si="33"/>
        <v>6</v>
      </c>
      <c r="L339" s="4">
        <f t="shared" si="34"/>
        <v>7</v>
      </c>
      <c r="M339" s="4">
        <f t="shared" si="36"/>
        <v>1</v>
      </c>
      <c r="N339" s="4"/>
      <c r="O339" s="4"/>
      <c r="P339" s="4"/>
      <c r="Q339" s="4">
        <v>1</v>
      </c>
      <c r="R339" s="4"/>
      <c r="S339" s="4">
        <v>1</v>
      </c>
      <c r="T339" s="4">
        <v>1</v>
      </c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>
        <v>1</v>
      </c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>
        <v>1</v>
      </c>
      <c r="BN339" s="4"/>
      <c r="BO339" s="4"/>
      <c r="BP339" s="4"/>
      <c r="BQ339" s="4"/>
      <c r="BR339" s="4">
        <v>1</v>
      </c>
      <c r="BS339" s="4"/>
      <c r="BT339" s="4"/>
      <c r="BU339" s="4"/>
      <c r="BV339" s="4"/>
      <c r="BW339" s="4"/>
      <c r="BX339" s="4"/>
      <c r="BY339" s="4"/>
      <c r="BZ339" s="4"/>
      <c r="CA339" s="4"/>
      <c r="CB339" s="4" t="s">
        <v>567</v>
      </c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6">
        <f t="shared" si="35"/>
        <v>0</v>
      </c>
    </row>
    <row r="340" spans="1:100">
      <c r="A340" s="22" t="s">
        <v>779</v>
      </c>
      <c r="B340" s="4"/>
      <c r="C340" s="4">
        <v>1</v>
      </c>
      <c r="D340" s="4"/>
      <c r="E340" s="4" t="s">
        <v>124</v>
      </c>
      <c r="F340" s="6" t="s">
        <v>98</v>
      </c>
      <c r="G340" s="6" t="s">
        <v>232</v>
      </c>
      <c r="H340" s="4"/>
      <c r="I340" s="6" t="s">
        <v>366</v>
      </c>
      <c r="J340" s="6"/>
      <c r="K340" s="4">
        <f t="shared" si="33"/>
        <v>9</v>
      </c>
      <c r="L340" s="4">
        <f t="shared" si="34"/>
        <v>3</v>
      </c>
      <c r="M340" s="4">
        <f t="shared" si="36"/>
        <v>4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>
        <v>4</v>
      </c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>
        <v>1</v>
      </c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>
        <v>4</v>
      </c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6">
        <f t="shared" si="35"/>
        <v>0</v>
      </c>
    </row>
    <row r="341" spans="1:100">
      <c r="A341" s="22" t="s">
        <v>131</v>
      </c>
      <c r="B341" s="4"/>
      <c r="C341" s="4">
        <v>1</v>
      </c>
      <c r="D341" s="4"/>
      <c r="E341" s="4" t="s">
        <v>124</v>
      </c>
      <c r="F341" s="6" t="s">
        <v>568</v>
      </c>
      <c r="G341" s="6"/>
      <c r="H341" s="4"/>
      <c r="I341" s="6" t="s">
        <v>103</v>
      </c>
      <c r="J341" s="6" t="s">
        <v>568</v>
      </c>
      <c r="K341" s="4">
        <f t="shared" si="33"/>
        <v>2</v>
      </c>
      <c r="L341" s="4">
        <f t="shared" si="34"/>
        <v>2</v>
      </c>
      <c r="M341" s="4">
        <f t="shared" si="36"/>
        <v>1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>
        <v>1</v>
      </c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>
        <v>1</v>
      </c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6">
        <f t="shared" si="35"/>
        <v>0</v>
      </c>
    </row>
    <row r="342" spans="1:100" ht="28.8">
      <c r="A342" s="22" t="s">
        <v>715</v>
      </c>
      <c r="B342" s="4"/>
      <c r="C342" s="4">
        <v>2</v>
      </c>
      <c r="D342" s="4"/>
      <c r="E342" s="4" t="s">
        <v>124</v>
      </c>
      <c r="F342" s="6" t="s">
        <v>98</v>
      </c>
      <c r="G342" s="6"/>
      <c r="H342" s="4"/>
      <c r="I342" s="6" t="s">
        <v>151</v>
      </c>
      <c r="J342" s="6" t="s">
        <v>5</v>
      </c>
      <c r="K342" s="4">
        <f t="shared" si="33"/>
        <v>1</v>
      </c>
      <c r="L342" s="4">
        <f t="shared" si="34"/>
        <v>1</v>
      </c>
      <c r="M342" s="4">
        <f t="shared" si="36"/>
        <v>1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>
        <v>1</v>
      </c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6">
        <f t="shared" si="35"/>
        <v>0</v>
      </c>
    </row>
    <row r="343" spans="1:100">
      <c r="A343" s="22" t="s">
        <v>150</v>
      </c>
      <c r="B343" s="4"/>
      <c r="C343" s="4">
        <v>1</v>
      </c>
      <c r="D343" s="4"/>
      <c r="E343" s="4" t="s">
        <v>124</v>
      </c>
      <c r="F343" s="6" t="s">
        <v>98</v>
      </c>
      <c r="G343" s="6"/>
      <c r="H343" s="4"/>
      <c r="I343" s="6" t="s">
        <v>151</v>
      </c>
      <c r="J343" s="6" t="s">
        <v>122</v>
      </c>
      <c r="K343" s="4">
        <f t="shared" si="33"/>
        <v>1</v>
      </c>
      <c r="L343" s="4">
        <f t="shared" si="34"/>
        <v>1</v>
      </c>
      <c r="M343" s="4">
        <f t="shared" si="36"/>
        <v>1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>
        <v>1</v>
      </c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6">
        <f t="shared" si="35"/>
        <v>0</v>
      </c>
    </row>
    <row r="344" spans="1:100">
      <c r="A344" s="22" t="s">
        <v>126</v>
      </c>
      <c r="B344" s="4" t="s">
        <v>493</v>
      </c>
      <c r="C344" s="4">
        <v>1</v>
      </c>
      <c r="D344" s="4"/>
      <c r="E344" s="4" t="s">
        <v>124</v>
      </c>
      <c r="F344" s="6" t="s">
        <v>98</v>
      </c>
      <c r="G344" s="6">
        <v>30031480</v>
      </c>
      <c r="H344" s="4" t="s">
        <v>538</v>
      </c>
      <c r="I344" s="6"/>
      <c r="J344" s="6"/>
      <c r="K344" s="4">
        <f t="shared" si="33"/>
        <v>5</v>
      </c>
      <c r="L344" s="4">
        <f t="shared" si="34"/>
        <v>4</v>
      </c>
      <c r="M344" s="4">
        <f t="shared" si="36"/>
        <v>2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>
        <v>2</v>
      </c>
      <c r="BF344" s="4">
        <v>1</v>
      </c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>
        <v>2</v>
      </c>
      <c r="BY344" s="4"/>
      <c r="BZ344" s="4"/>
      <c r="CA344" s="4"/>
      <c r="CB344" s="4"/>
      <c r="CC344" s="4" t="s">
        <v>562</v>
      </c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6">
        <f t="shared" si="35"/>
        <v>0</v>
      </c>
    </row>
    <row r="345" spans="1:100">
      <c r="A345" s="22" t="s">
        <v>126</v>
      </c>
      <c r="B345" s="4" t="s">
        <v>493</v>
      </c>
      <c r="C345" s="4">
        <v>1</v>
      </c>
      <c r="D345" s="4"/>
      <c r="E345" s="4" t="s">
        <v>124</v>
      </c>
      <c r="F345" s="6" t="s">
        <v>262</v>
      </c>
      <c r="G345" s="6">
        <v>30056750</v>
      </c>
      <c r="H345" s="4"/>
      <c r="I345" s="6"/>
      <c r="J345" s="6"/>
      <c r="K345" s="4">
        <f t="shared" si="33"/>
        <v>3</v>
      </c>
      <c r="L345" s="4">
        <f t="shared" si="34"/>
        <v>3</v>
      </c>
      <c r="M345" s="4">
        <f t="shared" si="36"/>
        <v>1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>
        <v>1</v>
      </c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>
        <v>1</v>
      </c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>
        <v>1</v>
      </c>
      <c r="CP345" s="4"/>
      <c r="CQ345" s="4"/>
      <c r="CR345" s="4"/>
      <c r="CS345" s="4"/>
      <c r="CT345" s="4"/>
      <c r="CU345" s="4"/>
      <c r="CV345" s="46">
        <f t="shared" si="35"/>
        <v>1</v>
      </c>
    </row>
    <row r="346" spans="1:100">
      <c r="A346" s="22" t="s">
        <v>127</v>
      </c>
      <c r="B346" s="4" t="s">
        <v>493</v>
      </c>
      <c r="C346" s="44">
        <v>1</v>
      </c>
      <c r="D346" s="4"/>
      <c r="E346" s="4" t="s">
        <v>124</v>
      </c>
      <c r="F346" s="6" t="s">
        <v>98</v>
      </c>
      <c r="G346" s="6"/>
      <c r="H346" s="44"/>
      <c r="I346" s="6" t="s">
        <v>128</v>
      </c>
      <c r="J346" s="6" t="s">
        <v>99</v>
      </c>
      <c r="K346" s="4">
        <f t="shared" si="33"/>
        <v>22</v>
      </c>
      <c r="L346" s="4">
        <f t="shared" si="34"/>
        <v>11</v>
      </c>
      <c r="M346" s="4">
        <f t="shared" si="36"/>
        <v>5</v>
      </c>
      <c r="N346" s="4"/>
      <c r="O346" s="4"/>
      <c r="P346" s="4"/>
      <c r="Q346" s="4"/>
      <c r="R346" s="4">
        <v>2</v>
      </c>
      <c r="S346" s="4">
        <v>3</v>
      </c>
      <c r="T346" s="4"/>
      <c r="U346" s="4">
        <v>2</v>
      </c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>
        <v>3</v>
      </c>
      <c r="AM346" s="4"/>
      <c r="AN346" s="4">
        <v>1</v>
      </c>
      <c r="AO346" s="4"/>
      <c r="AP346" s="4">
        <v>1</v>
      </c>
      <c r="AQ346" s="4"/>
      <c r="AR346" s="4"/>
      <c r="AS346" s="4">
        <v>1</v>
      </c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>
        <v>5</v>
      </c>
      <c r="BN346" s="4"/>
      <c r="BO346" s="4"/>
      <c r="BP346" s="4"/>
      <c r="BQ346" s="4"/>
      <c r="BR346" s="4">
        <v>2</v>
      </c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>
        <v>1</v>
      </c>
      <c r="CS346" s="4"/>
      <c r="CT346" s="4">
        <v>1</v>
      </c>
      <c r="CU346" s="4"/>
      <c r="CV346" s="46">
        <f t="shared" si="35"/>
        <v>2</v>
      </c>
    </row>
    <row r="347" spans="1:100">
      <c r="A347" s="45" t="s">
        <v>139</v>
      </c>
      <c r="B347" s="46" t="s">
        <v>493</v>
      </c>
      <c r="C347" s="4">
        <v>1</v>
      </c>
      <c r="D347" s="4"/>
      <c r="E347" s="46" t="s">
        <v>124</v>
      </c>
      <c r="F347" s="41" t="s">
        <v>98</v>
      </c>
      <c r="G347" s="41"/>
      <c r="H347" s="4"/>
      <c r="I347" s="6" t="s">
        <v>190</v>
      </c>
      <c r="J347" s="6" t="s">
        <v>122</v>
      </c>
      <c r="K347" s="4">
        <f t="shared" si="33"/>
        <v>1</v>
      </c>
      <c r="L347" s="4">
        <f t="shared" si="34"/>
        <v>1</v>
      </c>
      <c r="M347" s="4">
        <f t="shared" si="36"/>
        <v>1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>
        <v>1</v>
      </c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6">
        <f t="shared" si="35"/>
        <v>0</v>
      </c>
    </row>
    <row r="348" spans="1:100">
      <c r="A348" s="22" t="s">
        <v>129</v>
      </c>
      <c r="B348" s="4" t="s">
        <v>493</v>
      </c>
      <c r="C348" s="4">
        <v>1</v>
      </c>
      <c r="D348" s="4"/>
      <c r="E348" s="4" t="s">
        <v>124</v>
      </c>
      <c r="F348" s="6" t="s">
        <v>98</v>
      </c>
      <c r="G348" s="6">
        <v>30029660</v>
      </c>
      <c r="H348" s="4">
        <v>5346</v>
      </c>
      <c r="I348" s="6"/>
      <c r="J348" s="6"/>
      <c r="K348" s="4">
        <f t="shared" si="33"/>
        <v>9</v>
      </c>
      <c r="L348" s="4">
        <f t="shared" si="34"/>
        <v>6</v>
      </c>
      <c r="M348" s="4">
        <f t="shared" si="36"/>
        <v>3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>
        <v>3</v>
      </c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>
        <v>1</v>
      </c>
      <c r="AR348" s="4"/>
      <c r="AS348" s="4"/>
      <c r="AT348" s="4"/>
      <c r="AU348" s="4"/>
      <c r="AV348" s="4">
        <v>1</v>
      </c>
      <c r="AW348" s="4"/>
      <c r="AX348" s="4"/>
      <c r="AY348" s="4"/>
      <c r="AZ348" s="4"/>
      <c r="BA348" s="4"/>
      <c r="BB348" s="4"/>
      <c r="BC348" s="4"/>
      <c r="BD348" s="4">
        <v>1</v>
      </c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>
        <v>2</v>
      </c>
      <c r="BP348" s="4"/>
      <c r="BQ348" s="4"/>
      <c r="BR348" s="4"/>
      <c r="BS348" s="4"/>
      <c r="BT348" s="4"/>
      <c r="BU348" s="4"/>
      <c r="BV348" s="4"/>
      <c r="BW348" s="4">
        <v>1</v>
      </c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6">
        <f t="shared" si="35"/>
        <v>0</v>
      </c>
    </row>
    <row r="349" spans="1:100">
      <c r="A349" s="22" t="s">
        <v>130</v>
      </c>
      <c r="B349" s="4" t="s">
        <v>493</v>
      </c>
      <c r="C349" s="4">
        <v>1</v>
      </c>
      <c r="D349" s="4"/>
      <c r="E349" s="4" t="s">
        <v>124</v>
      </c>
      <c r="F349" s="6" t="s">
        <v>98</v>
      </c>
      <c r="G349" s="6">
        <v>30031050</v>
      </c>
      <c r="H349" s="4" t="s">
        <v>514</v>
      </c>
      <c r="I349" s="6"/>
      <c r="J349" s="6"/>
      <c r="K349" s="4">
        <f t="shared" si="33"/>
        <v>2</v>
      </c>
      <c r="L349" s="4">
        <f t="shared" si="34"/>
        <v>2</v>
      </c>
      <c r="M349" s="4">
        <f t="shared" si="36"/>
        <v>1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>
        <v>1</v>
      </c>
      <c r="AP349" s="4">
        <v>1</v>
      </c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6">
        <f t="shared" si="35"/>
        <v>0</v>
      </c>
    </row>
    <row r="350" spans="1:100">
      <c r="A350" s="22" t="s">
        <v>132</v>
      </c>
      <c r="B350" s="4" t="s">
        <v>493</v>
      </c>
      <c r="C350" s="4">
        <v>1</v>
      </c>
      <c r="D350" s="4"/>
      <c r="E350" s="4" t="s">
        <v>124</v>
      </c>
      <c r="F350" s="6" t="s">
        <v>98</v>
      </c>
      <c r="G350" s="6">
        <v>30029670</v>
      </c>
      <c r="H350" s="4" t="s">
        <v>514</v>
      </c>
      <c r="I350" s="6"/>
      <c r="J350" s="6"/>
      <c r="K350" s="4">
        <f t="shared" si="33"/>
        <v>27</v>
      </c>
      <c r="L350" s="4">
        <f t="shared" si="34"/>
        <v>14</v>
      </c>
      <c r="M350" s="4">
        <f t="shared" si="36"/>
        <v>4</v>
      </c>
      <c r="N350" s="4"/>
      <c r="O350" s="4"/>
      <c r="P350" s="4"/>
      <c r="Q350" s="4"/>
      <c r="R350" s="4"/>
      <c r="S350" s="4"/>
      <c r="T350" s="4"/>
      <c r="U350" s="4"/>
      <c r="V350" s="4">
        <v>3</v>
      </c>
      <c r="W350" s="4"/>
      <c r="X350" s="4">
        <v>1</v>
      </c>
      <c r="Y350" s="4"/>
      <c r="Z350" s="4"/>
      <c r="AA350" s="4"/>
      <c r="AB350" s="4"/>
      <c r="AC350" s="4"/>
      <c r="AD350" s="4">
        <v>2</v>
      </c>
      <c r="AE350" s="4"/>
      <c r="AF350" s="4">
        <v>1</v>
      </c>
      <c r="AG350" s="4"/>
      <c r="AH350" s="4"/>
      <c r="AI350" s="4">
        <v>1</v>
      </c>
      <c r="AJ350" s="4"/>
      <c r="AK350" s="4">
        <v>2</v>
      </c>
      <c r="AL350" s="4"/>
      <c r="AM350" s="4"/>
      <c r="AN350" s="4"/>
      <c r="AO350" s="4"/>
      <c r="AP350" s="4"/>
      <c r="AQ350" s="4"/>
      <c r="AR350" s="4"/>
      <c r="AS350" s="4"/>
      <c r="AT350" s="4">
        <v>4</v>
      </c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>
        <v>1</v>
      </c>
      <c r="BF350" s="4"/>
      <c r="BG350" s="4"/>
      <c r="BH350" s="4"/>
      <c r="BI350" s="4"/>
      <c r="BJ350" s="4"/>
      <c r="BK350" s="4">
        <v>2</v>
      </c>
      <c r="BL350" s="4">
        <v>4</v>
      </c>
      <c r="BM350" s="4"/>
      <c r="BN350" s="4"/>
      <c r="BO350" s="4"/>
      <c r="BP350" s="4">
        <v>2</v>
      </c>
      <c r="BQ350" s="4"/>
      <c r="BR350" s="4"/>
      <c r="BS350" s="4"/>
      <c r="BT350" s="4"/>
      <c r="BU350" s="4"/>
      <c r="BV350" s="4"/>
      <c r="BW350" s="4">
        <v>3</v>
      </c>
      <c r="BX350" s="4">
        <v>1</v>
      </c>
      <c r="BY350" s="4"/>
      <c r="BZ350" s="4"/>
      <c r="CA350" s="4"/>
      <c r="CB350" s="4" t="s">
        <v>562</v>
      </c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6">
        <f t="shared" si="35"/>
        <v>0</v>
      </c>
    </row>
    <row r="351" spans="1:100">
      <c r="A351" s="22" t="s">
        <v>134</v>
      </c>
      <c r="B351" s="4" t="s">
        <v>493</v>
      </c>
      <c r="C351" s="4">
        <v>1</v>
      </c>
      <c r="D351" s="4"/>
      <c r="E351" s="4" t="s">
        <v>124</v>
      </c>
      <c r="F351" s="6" t="s">
        <v>98</v>
      </c>
      <c r="G351" s="6">
        <v>30031950</v>
      </c>
      <c r="H351" s="4" t="s">
        <v>514</v>
      </c>
      <c r="I351" s="6"/>
      <c r="J351" s="6"/>
      <c r="K351" s="4">
        <f t="shared" si="33"/>
        <v>2</v>
      </c>
      <c r="L351" s="4">
        <f t="shared" si="34"/>
        <v>1</v>
      </c>
      <c r="M351" s="4">
        <f t="shared" si="36"/>
        <v>2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>
        <v>2</v>
      </c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6">
        <f t="shared" si="35"/>
        <v>0</v>
      </c>
    </row>
    <row r="352" spans="1:100">
      <c r="A352" s="22" t="s">
        <v>133</v>
      </c>
      <c r="B352" s="4" t="s">
        <v>493</v>
      </c>
      <c r="C352" s="4">
        <v>1</v>
      </c>
      <c r="D352" s="4"/>
      <c r="E352" s="4" t="s">
        <v>124</v>
      </c>
      <c r="F352" s="6" t="s">
        <v>98</v>
      </c>
      <c r="G352" s="6">
        <v>30055910</v>
      </c>
      <c r="H352" s="4" t="s">
        <v>539</v>
      </c>
      <c r="I352" s="6"/>
      <c r="J352" s="6"/>
      <c r="K352" s="4">
        <f t="shared" si="33"/>
        <v>2</v>
      </c>
      <c r="L352" s="4">
        <f t="shared" si="34"/>
        <v>2</v>
      </c>
      <c r="M352" s="4">
        <f t="shared" si="36"/>
        <v>1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>
        <v>1</v>
      </c>
      <c r="AD352" s="4"/>
      <c r="AE352" s="4"/>
      <c r="AF352" s="4"/>
      <c r="AG352" s="4"/>
      <c r="AH352" s="4"/>
      <c r="AI352" s="4"/>
      <c r="AJ352" s="4">
        <v>1</v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6">
        <f t="shared" si="35"/>
        <v>0</v>
      </c>
    </row>
    <row r="353" spans="1:100">
      <c r="A353" s="22" t="s">
        <v>650</v>
      </c>
      <c r="B353" s="4"/>
      <c r="C353" s="4">
        <v>1</v>
      </c>
      <c r="D353" s="4"/>
      <c r="E353" s="4" t="s">
        <v>651</v>
      </c>
      <c r="F353" s="6" t="s">
        <v>98</v>
      </c>
      <c r="G353" s="6"/>
      <c r="H353" s="4"/>
      <c r="I353" s="6"/>
      <c r="J353" s="6"/>
      <c r="K353" s="4">
        <f t="shared" si="33"/>
        <v>14</v>
      </c>
      <c r="L353" s="4">
        <f t="shared" si="34"/>
        <v>14</v>
      </c>
      <c r="M353" s="4">
        <f t="shared" si="36"/>
        <v>1</v>
      </c>
      <c r="N353" s="4"/>
      <c r="O353" s="4"/>
      <c r="P353" s="4"/>
      <c r="Q353" s="4"/>
      <c r="R353" s="4"/>
      <c r="S353" s="4">
        <v>1</v>
      </c>
      <c r="T353" s="4">
        <v>1</v>
      </c>
      <c r="U353" s="4"/>
      <c r="V353" s="4"/>
      <c r="W353" s="4"/>
      <c r="X353" s="4"/>
      <c r="Y353" s="4"/>
      <c r="Z353" s="4"/>
      <c r="AA353" s="4">
        <v>1</v>
      </c>
      <c r="AB353" s="4"/>
      <c r="AC353" s="4">
        <v>1</v>
      </c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>
        <v>1</v>
      </c>
      <c r="AO353" s="4">
        <v>1</v>
      </c>
      <c r="AP353" s="4">
        <v>1</v>
      </c>
      <c r="AQ353" s="4"/>
      <c r="AR353" s="4"/>
      <c r="AS353" s="4">
        <v>1</v>
      </c>
      <c r="AT353" s="4"/>
      <c r="AU353" s="4"/>
      <c r="AV353" s="4"/>
      <c r="AW353" s="4"/>
      <c r="AX353" s="4">
        <v>1</v>
      </c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>
        <v>1</v>
      </c>
      <c r="BJ353" s="4"/>
      <c r="BK353" s="4">
        <v>1</v>
      </c>
      <c r="BL353" s="4"/>
      <c r="BM353" s="4"/>
      <c r="BN353" s="4">
        <v>1</v>
      </c>
      <c r="BO353" s="4"/>
      <c r="BP353" s="4"/>
      <c r="BQ353" s="4">
        <v>1</v>
      </c>
      <c r="BR353" s="4">
        <v>1</v>
      </c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6">
        <f t="shared" si="35"/>
        <v>0</v>
      </c>
    </row>
    <row r="354" spans="1:100">
      <c r="A354" s="22" t="s">
        <v>650</v>
      </c>
      <c r="B354" s="4"/>
      <c r="C354" s="4">
        <v>1</v>
      </c>
      <c r="D354" s="4"/>
      <c r="E354" s="4" t="s">
        <v>651</v>
      </c>
      <c r="F354" s="6" t="s">
        <v>101</v>
      </c>
      <c r="G354" s="6"/>
      <c r="H354" s="4"/>
      <c r="I354" s="6"/>
      <c r="J354" s="6"/>
      <c r="K354" s="4">
        <f t="shared" si="33"/>
        <v>22</v>
      </c>
      <c r="L354" s="4">
        <f t="shared" si="34"/>
        <v>22</v>
      </c>
      <c r="M354" s="4">
        <f t="shared" si="36"/>
        <v>1</v>
      </c>
      <c r="N354" s="4"/>
      <c r="O354" s="4"/>
      <c r="P354" s="4"/>
      <c r="Q354" s="4">
        <v>1</v>
      </c>
      <c r="R354" s="4">
        <v>1</v>
      </c>
      <c r="S354" s="4"/>
      <c r="T354" s="4"/>
      <c r="U354" s="4">
        <v>1</v>
      </c>
      <c r="V354" s="4"/>
      <c r="W354" s="4">
        <v>1</v>
      </c>
      <c r="X354" s="4">
        <v>1</v>
      </c>
      <c r="Y354" s="4">
        <v>1</v>
      </c>
      <c r="Z354" s="4"/>
      <c r="AA354" s="4"/>
      <c r="AB354" s="4"/>
      <c r="AC354" s="4"/>
      <c r="AD354" s="4">
        <v>1</v>
      </c>
      <c r="AE354" s="4"/>
      <c r="AF354" s="4"/>
      <c r="AG354" s="4"/>
      <c r="AH354" s="4"/>
      <c r="AI354" s="4"/>
      <c r="AJ354" s="4"/>
      <c r="AK354" s="4">
        <v>1</v>
      </c>
      <c r="AL354" s="4">
        <v>1</v>
      </c>
      <c r="AM354" s="4">
        <v>1</v>
      </c>
      <c r="AN354" s="4"/>
      <c r="AO354" s="4"/>
      <c r="AP354" s="4"/>
      <c r="AQ354" s="4">
        <v>1</v>
      </c>
      <c r="AR354" s="4"/>
      <c r="AS354" s="4"/>
      <c r="AT354" s="4"/>
      <c r="AU354" s="4"/>
      <c r="AV354" s="4">
        <v>1</v>
      </c>
      <c r="AW354" s="4">
        <v>1</v>
      </c>
      <c r="AX354" s="4"/>
      <c r="AY354" s="4">
        <v>1</v>
      </c>
      <c r="AZ354" s="4"/>
      <c r="BA354" s="4"/>
      <c r="BB354" s="4"/>
      <c r="BC354" s="4"/>
      <c r="BD354" s="4">
        <v>1</v>
      </c>
      <c r="BE354" s="4">
        <v>1</v>
      </c>
      <c r="BF354" s="4"/>
      <c r="BG354" s="4"/>
      <c r="BH354" s="4">
        <v>1</v>
      </c>
      <c r="BI354" s="4"/>
      <c r="BJ354" s="4">
        <v>1</v>
      </c>
      <c r="BK354" s="4"/>
      <c r="BL354" s="4">
        <v>1</v>
      </c>
      <c r="BM354" s="4">
        <v>1</v>
      </c>
      <c r="BN354" s="4"/>
      <c r="BO354" s="4"/>
      <c r="BP354" s="4">
        <v>1</v>
      </c>
      <c r="BQ354" s="4"/>
      <c r="BR354" s="4"/>
      <c r="BS354" s="4">
        <v>1</v>
      </c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6">
        <f t="shared" si="35"/>
        <v>0</v>
      </c>
    </row>
    <row r="355" spans="1:100">
      <c r="A355" s="53" t="s">
        <v>650</v>
      </c>
      <c r="B355" s="31"/>
      <c r="C355" s="31">
        <v>1</v>
      </c>
      <c r="D355" s="31"/>
      <c r="E355" s="31" t="s">
        <v>651</v>
      </c>
      <c r="F355" s="32" t="s">
        <v>99</v>
      </c>
      <c r="G355" s="32"/>
      <c r="H355" s="31"/>
      <c r="I355" s="32"/>
      <c r="J355" s="32"/>
      <c r="K355" s="31">
        <f t="shared" si="33"/>
        <v>5</v>
      </c>
      <c r="L355" s="31">
        <f t="shared" si="34"/>
        <v>5</v>
      </c>
      <c r="M355" s="31">
        <f t="shared" si="36"/>
        <v>1</v>
      </c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>
        <v>1</v>
      </c>
      <c r="AF355" s="31">
        <v>1</v>
      </c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>
        <v>1</v>
      </c>
      <c r="AU355" s="31">
        <v>1</v>
      </c>
      <c r="AV355" s="31"/>
      <c r="AW355" s="31"/>
      <c r="AX355" s="31"/>
      <c r="AY355" s="31"/>
      <c r="AZ355" s="31">
        <v>1</v>
      </c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31"/>
      <c r="CB355" s="31"/>
      <c r="CC355" s="31"/>
      <c r="CD355" s="31"/>
      <c r="CE355" s="31"/>
      <c r="CF355" s="31"/>
      <c r="CG355" s="31"/>
      <c r="CH355" s="31"/>
      <c r="CI355" s="31"/>
      <c r="CJ355" s="31"/>
      <c r="CK355" s="31"/>
      <c r="CL355" s="31"/>
      <c r="CM355" s="31"/>
      <c r="CN355" s="31"/>
      <c r="CO355" s="31"/>
      <c r="CP355" s="31"/>
      <c r="CQ355" s="31"/>
      <c r="CR355" s="31"/>
      <c r="CS355" s="31"/>
      <c r="CT355" s="31"/>
      <c r="CU355" s="31"/>
      <c r="CV355" s="25">
        <f t="shared" si="35"/>
        <v>0</v>
      </c>
    </row>
    <row r="356" spans="1:100" s="4" customFormat="1">
      <c r="A356" s="22" t="s">
        <v>642</v>
      </c>
      <c r="C356" s="4">
        <f>SUM(C2:C355)</f>
        <v>486</v>
      </c>
      <c r="F356" s="6"/>
      <c r="G356" s="66"/>
      <c r="I356" s="6"/>
      <c r="J356" s="6"/>
      <c r="N356" s="4">
        <f>COUNTA(N2:N352)</f>
        <v>0</v>
      </c>
      <c r="O356" s="4">
        <f>COUNTA(O2:O352)</f>
        <v>0</v>
      </c>
      <c r="P356" s="4">
        <f>COUNTA(P2:P352)</f>
        <v>0</v>
      </c>
      <c r="Q356" s="4">
        <f>COUNTA(Q2:Q352)</f>
        <v>14</v>
      </c>
      <c r="R356" s="4">
        <f>COUNTA(R2:R352)</f>
        <v>20</v>
      </c>
      <c r="S356" s="4">
        <f>COUNTA(S2:S352)</f>
        <v>19</v>
      </c>
      <c r="U356" s="4">
        <f>COUNTA(U2:U352)</f>
        <v>18</v>
      </c>
      <c r="V356" s="4">
        <f>COUNTA(V2:V352)</f>
        <v>17</v>
      </c>
      <c r="W356" s="4">
        <f>COUNTA(W2:W352)</f>
        <v>17</v>
      </c>
      <c r="X356" s="4">
        <f>COUNTA(X2:X352)</f>
        <v>13</v>
      </c>
      <c r="Y356" s="4">
        <f>COUNTA(Y2:Y352)</f>
        <v>8</v>
      </c>
      <c r="Z356" s="4">
        <f>COUNTA(Z2:Z352)</f>
        <v>11</v>
      </c>
      <c r="AA356" s="4">
        <f>COUNTA(AA2:AA352)</f>
        <v>13</v>
      </c>
      <c r="AB356" s="4">
        <f>COUNTA(AB2:AB352)</f>
        <v>19</v>
      </c>
      <c r="AC356" s="4">
        <f>COUNTA(AC2:AC352)</f>
        <v>22</v>
      </c>
      <c r="AD356" s="4">
        <f>COUNTA(AD2:AD352)</f>
        <v>12</v>
      </c>
      <c r="AE356" s="4">
        <f>COUNTA(AE2:AE352)</f>
        <v>21</v>
      </c>
      <c r="AF356" s="4">
        <f>COUNTA(AF2:AF352)</f>
        <v>10</v>
      </c>
      <c r="AG356" s="4">
        <f>COUNTA(AG2:AG352)</f>
        <v>4</v>
      </c>
      <c r="AH356" s="4">
        <f>COUNTA(AH2:AH352)</f>
        <v>13</v>
      </c>
      <c r="AI356" s="4">
        <f>COUNTA(AI2:AI352)</f>
        <v>13</v>
      </c>
      <c r="AJ356" s="4">
        <f>COUNTA(AJ2:AJ352)</f>
        <v>13</v>
      </c>
      <c r="AK356" s="4">
        <f>COUNTA(AK2:AK352)</f>
        <v>12</v>
      </c>
      <c r="AL356" s="4">
        <f>COUNTA(AL2:AL352)</f>
        <v>13</v>
      </c>
      <c r="AM356" s="4">
        <f>COUNTA(AM2:AM352)</f>
        <v>12</v>
      </c>
      <c r="AN356" s="4">
        <f>COUNTA(AN2:AN352)</f>
        <v>10</v>
      </c>
      <c r="AO356" s="4">
        <f>COUNTA(AO2:AO352)</f>
        <v>10</v>
      </c>
      <c r="AP356" s="4">
        <f>COUNTA(AP2:AP352)</f>
        <v>12</v>
      </c>
      <c r="AQ356" s="4">
        <f>COUNTA(AQ2:AQ352)</f>
        <v>10</v>
      </c>
      <c r="AR356" s="4">
        <f>COUNTA(AR2:AR352)</f>
        <v>1</v>
      </c>
      <c r="AS356" s="4">
        <f>COUNTA(AS2:AS352)</f>
        <v>11</v>
      </c>
      <c r="AT356" s="4">
        <f>COUNTA(AT2:AT352)</f>
        <v>22</v>
      </c>
      <c r="AU356" s="4">
        <f>COUNTA(AU2:AU352)</f>
        <v>24</v>
      </c>
      <c r="AV356" s="4">
        <f>SUM(AV2:AV352)</f>
        <v>107</v>
      </c>
      <c r="AW356" s="4">
        <f>COUNTA(AW2:AW352)</f>
        <v>9</v>
      </c>
      <c r="AX356" s="4">
        <f>COUNTA(AX2:AX352)</f>
        <v>14</v>
      </c>
      <c r="AY356" s="4">
        <f>COUNTA(AY2:AY352)</f>
        <v>16</v>
      </c>
      <c r="AZ356" s="4">
        <f>COUNTA(AZ2:AZ352)</f>
        <v>13</v>
      </c>
      <c r="BA356" s="4">
        <f>COUNTA(BA2:BA352)</f>
        <v>1</v>
      </c>
      <c r="BB356" s="4">
        <f>COUNTA(BB2:BB352)</f>
        <v>1</v>
      </c>
      <c r="BC356" s="4">
        <f>COUNTA(BC2:BC352)</f>
        <v>1</v>
      </c>
      <c r="BD356" s="4">
        <f>COUNTA(BD2:BD352)</f>
        <v>22</v>
      </c>
      <c r="BE356" s="4">
        <f>COUNTA(BE2:BE352)</f>
        <v>28</v>
      </c>
      <c r="BF356" s="4">
        <f>COUNTA(BF2:BF352)</f>
        <v>6</v>
      </c>
      <c r="BG356" s="4">
        <f>COUNTA(BG2:BG352)</f>
        <v>20</v>
      </c>
      <c r="BH356" s="4">
        <f>COUNTA(BH2:BH352)</f>
        <v>23</v>
      </c>
      <c r="BI356" s="4">
        <f>COUNTA(BI2:BI352)</f>
        <v>11</v>
      </c>
      <c r="BJ356" s="4">
        <f>COUNTA(BJ2:BJ352)</f>
        <v>10</v>
      </c>
      <c r="BK356" s="4">
        <f>COUNTA(BK2:BK352)</f>
        <v>7</v>
      </c>
      <c r="BL356" s="4">
        <f>COUNTA(BL2:BL352)</f>
        <v>33</v>
      </c>
      <c r="BM356" s="4">
        <f>COUNTA(BM2:BM352)</f>
        <v>29</v>
      </c>
      <c r="BN356" s="4">
        <f>COUNTA(BN2:BN352)</f>
        <v>28</v>
      </c>
      <c r="BO356" s="4">
        <f>COUNTA(BO2:BO352)</f>
        <v>44</v>
      </c>
      <c r="BP356" s="4">
        <f>COUNTA(BP2:BP352)</f>
        <v>30</v>
      </c>
      <c r="BQ356" s="4">
        <f>COUNTA(BQ2:BQ352)</f>
        <v>26</v>
      </c>
      <c r="BR356" s="4">
        <f>COUNTA(BR2:BR352)</f>
        <v>30</v>
      </c>
      <c r="BS356" s="4">
        <f>COUNTA(BS2:BS352)</f>
        <v>27</v>
      </c>
      <c r="BT356" s="4">
        <f>COUNTA(BT2:BT352)</f>
        <v>1</v>
      </c>
      <c r="BU356" s="4">
        <f>COUNTA(BU2:BU352)</f>
        <v>1</v>
      </c>
      <c r="BV356" s="4">
        <f>COUNTA(BV2:BV352)</f>
        <v>4</v>
      </c>
      <c r="BW356" s="4">
        <f>COUNTA(BW2:BW352)-1</f>
        <v>19</v>
      </c>
      <c r="BX356" s="4">
        <f>COUNTA(BX2:BX352)</f>
        <v>28</v>
      </c>
      <c r="BY356" s="4">
        <f>COUNTA(BY2:BY352)</f>
        <v>20</v>
      </c>
      <c r="CA356" s="4">
        <f>COUNTA(CA2:CA352)</f>
        <v>29</v>
      </c>
      <c r="CB356" s="4">
        <f>COUNTA(CB2:CB352)</f>
        <v>15</v>
      </c>
      <c r="CC356" s="4">
        <f>COUNTA(CC2:CC352)</f>
        <v>5</v>
      </c>
      <c r="CV356" s="4">
        <f t="shared" ref="CV356:CV376" si="37">SUM(CE356:CU356)</f>
        <v>0</v>
      </c>
    </row>
    <row r="357" spans="1:100" s="4" customFormat="1" ht="15" thickBot="1">
      <c r="A357" s="22" t="s">
        <v>643</v>
      </c>
      <c r="B357" s="31"/>
      <c r="C357" s="53"/>
      <c r="D357" s="53"/>
      <c r="F357" s="6"/>
      <c r="G357" s="66"/>
      <c r="I357" s="6"/>
      <c r="J357" s="36"/>
      <c r="M357" s="44"/>
      <c r="N357" s="4">
        <f t="shared" ref="N357:S357" si="38">SUM(N343:N352)</f>
        <v>0</v>
      </c>
      <c r="O357" s="4">
        <f t="shared" si="38"/>
        <v>0</v>
      </c>
      <c r="P357" s="4">
        <f t="shared" si="38"/>
        <v>0</v>
      </c>
      <c r="Q357" s="4">
        <f t="shared" si="38"/>
        <v>0</v>
      </c>
      <c r="R357" s="4">
        <f t="shared" si="38"/>
        <v>2</v>
      </c>
      <c r="S357" s="4">
        <f t="shared" si="38"/>
        <v>3</v>
      </c>
      <c r="U357" s="4">
        <f t="shared" ref="U357:AH357" si="39">SUM(U343:U352)</f>
        <v>2</v>
      </c>
      <c r="V357" s="4">
        <f t="shared" si="39"/>
        <v>3</v>
      </c>
      <c r="W357" s="4">
        <f t="shared" si="39"/>
        <v>0</v>
      </c>
      <c r="X357" s="4">
        <f t="shared" si="39"/>
        <v>4</v>
      </c>
      <c r="Y357" s="4">
        <f t="shared" si="39"/>
        <v>0</v>
      </c>
      <c r="Z357" s="4">
        <f t="shared" si="39"/>
        <v>0</v>
      </c>
      <c r="AA357" s="4">
        <f t="shared" si="39"/>
        <v>0</v>
      </c>
      <c r="AB357" s="4">
        <f t="shared" si="39"/>
        <v>0</v>
      </c>
      <c r="AC357" s="4">
        <f t="shared" si="39"/>
        <v>1</v>
      </c>
      <c r="AD357" s="4">
        <f t="shared" si="39"/>
        <v>2</v>
      </c>
      <c r="AE357" s="4">
        <f t="shared" si="39"/>
        <v>0</v>
      </c>
      <c r="AF357" s="4">
        <f t="shared" si="39"/>
        <v>1</v>
      </c>
      <c r="AG357" s="4">
        <f t="shared" si="39"/>
        <v>0</v>
      </c>
      <c r="AH357" s="4">
        <f t="shared" si="39"/>
        <v>2</v>
      </c>
      <c r="AI357" s="4">
        <f>SUM(AI2:AI352)</f>
        <v>17</v>
      </c>
      <c r="AJ357" s="4">
        <f>SUM(AJ2:AJ352)</f>
        <v>14</v>
      </c>
      <c r="AK357" s="4">
        <f>SUM(AK2:AK352)</f>
        <v>35</v>
      </c>
      <c r="AL357" s="4">
        <f>SUM(AL2:AL352)</f>
        <v>25</v>
      </c>
      <c r="AM357" s="4">
        <f>SUM(AM2:AM352)</f>
        <v>23</v>
      </c>
      <c r="AN357" s="4">
        <f>SUM(AN2:AN352)</f>
        <v>37</v>
      </c>
      <c r="AO357" s="4">
        <f>SUM(AO2:AO352)</f>
        <v>11</v>
      </c>
      <c r="AP357" s="4">
        <f>SUM(AP2:AP352)</f>
        <v>13</v>
      </c>
      <c r="AQ357" s="4">
        <f>SUM(AQ2:AQ352)</f>
        <v>15</v>
      </c>
      <c r="AR357" s="4">
        <f>SUM(AR2:AR352)</f>
        <v>3</v>
      </c>
      <c r="AS357" s="4">
        <f>SUM(AS2:AS352)</f>
        <v>13</v>
      </c>
      <c r="AT357" s="4">
        <f>SUM(AT2:AT352)</f>
        <v>33</v>
      </c>
      <c r="AU357" s="4">
        <f>SUM(AU2:AU352)</f>
        <v>35</v>
      </c>
      <c r="AV357" s="4">
        <f>SUM(AV2:AV352)</f>
        <v>107</v>
      </c>
      <c r="AW357" s="4">
        <f>SUM(AW2:AW352)</f>
        <v>12</v>
      </c>
      <c r="AX357" s="4">
        <f>SUM(AX2:AX352)</f>
        <v>21</v>
      </c>
      <c r="AY357" s="4">
        <f>SUM(AY2:AY352)</f>
        <v>24</v>
      </c>
      <c r="AZ357" s="4">
        <f>SUM(AZ2:AZ352)</f>
        <v>16</v>
      </c>
      <c r="BA357" s="4">
        <f>SUM(BA2:BA352)</f>
        <v>4</v>
      </c>
      <c r="BB357" s="4">
        <f>SUM(BB2:BB352)</f>
        <v>2</v>
      </c>
      <c r="BC357" s="4">
        <f>SUM(BC2:BC352)</f>
        <v>3</v>
      </c>
      <c r="BD357" s="4">
        <f>SUM(BD2:BD352)</f>
        <v>24</v>
      </c>
      <c r="BE357" s="4">
        <f>SUM(BE2:BE352)</f>
        <v>36</v>
      </c>
      <c r="BF357" s="4">
        <f>SUM(BF2:BF352)</f>
        <v>11</v>
      </c>
      <c r="BG357" s="4">
        <f>SUM(BG2:BG352)</f>
        <v>28</v>
      </c>
      <c r="BH357" s="4">
        <f>SUM(BH2:BH352)</f>
        <v>28</v>
      </c>
      <c r="BI357" s="4">
        <f>SUM(BI2:BI352)</f>
        <v>15</v>
      </c>
      <c r="BJ357" s="4">
        <f>SUM(BJ2:BJ352)</f>
        <v>16</v>
      </c>
      <c r="BK357" s="4">
        <f>SUM(BK2:BK352)</f>
        <v>10</v>
      </c>
      <c r="BL357" s="4">
        <f>SUM(BL2:BL352)</f>
        <v>58</v>
      </c>
      <c r="BM357" s="4">
        <f>SUM(BM2:BM352)</f>
        <v>60</v>
      </c>
      <c r="BN357" s="4">
        <f>SUM(BN2:BN352)</f>
        <v>41</v>
      </c>
      <c r="BO357" s="4">
        <f>SUM(BO2:BO352)</f>
        <v>75</v>
      </c>
      <c r="BP357" s="4">
        <f>SUM(BP2:BP352)</f>
        <v>60</v>
      </c>
      <c r="BQ357" s="4">
        <f>SUM(BQ2:BQ352)</f>
        <v>68</v>
      </c>
      <c r="BR357" s="4">
        <f>SUM(BR2:BR352)</f>
        <v>68</v>
      </c>
      <c r="BS357" s="4">
        <f>SUM(BS2:BS352)</f>
        <v>32</v>
      </c>
      <c r="BT357" s="4">
        <f>SUM(BT2:BT352)</f>
        <v>2</v>
      </c>
      <c r="BU357" s="4">
        <f>SUM(BU2:BU352)</f>
        <v>4</v>
      </c>
      <c r="BV357" s="4">
        <f>SUM(BV2:BV352)</f>
        <v>5</v>
      </c>
      <c r="BW357" s="4">
        <f>SUM(BW2:BW352)</f>
        <v>22</v>
      </c>
      <c r="BX357" s="4">
        <f>SUM(BX2:BX352)</f>
        <v>36</v>
      </c>
      <c r="BY357" s="4">
        <f>SUM(BY2:BY352)</f>
        <v>28</v>
      </c>
      <c r="BZ357" s="4">
        <f>SUM(BZ2:BZ352)</f>
        <v>0</v>
      </c>
      <c r="CA357" s="4">
        <f>SUM(CA2:CA352)</f>
        <v>0</v>
      </c>
      <c r="CB357" s="4">
        <f>SUM(CB2:CB352)</f>
        <v>0</v>
      </c>
      <c r="CC357" s="4">
        <f>SUM(CC2:CC352)</f>
        <v>0</v>
      </c>
      <c r="CV357" s="4">
        <f t="shared" si="37"/>
        <v>0</v>
      </c>
    </row>
    <row r="358" spans="1:100" ht="15" thickBot="1">
      <c r="A358" s="1" t="s">
        <v>791</v>
      </c>
      <c r="B358" s="60" t="s">
        <v>616</v>
      </c>
      <c r="C358" s="38"/>
      <c r="D358" s="61" t="s">
        <v>784</v>
      </c>
      <c r="E358" s="72" t="s">
        <v>98</v>
      </c>
      <c r="F358" s="41">
        <f t="shared" ref="F358:F359" si="40">COUNTIF(F$2:F$352,E358)</f>
        <v>237</v>
      </c>
      <c r="G358" s="67">
        <f t="shared" ref="G358:G359" si="41">F358/F$377</f>
        <v>0.6676056338028169</v>
      </c>
      <c r="K358" s="31" t="s">
        <v>495</v>
      </c>
      <c r="L358" s="31"/>
      <c r="M358" s="54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6"/>
      <c r="CQ358" s="46"/>
      <c r="CR358" s="46"/>
      <c r="CS358" s="46"/>
      <c r="CT358" s="46"/>
      <c r="CU358" s="46"/>
      <c r="CV358" s="46">
        <f t="shared" si="37"/>
        <v>0</v>
      </c>
    </row>
    <row r="359" spans="1:100">
      <c r="B359" s="62">
        <v>1</v>
      </c>
      <c r="C359">
        <f>COUNTIF(C$2:C$355,B359)</f>
        <v>267</v>
      </c>
      <c r="D359" s="63">
        <f>C359*B359</f>
        <v>267</v>
      </c>
      <c r="E359" s="73" t="s">
        <v>5</v>
      </c>
      <c r="F359" s="41">
        <f t="shared" si="40"/>
        <v>26</v>
      </c>
      <c r="G359" s="67">
        <f t="shared" si="41"/>
        <v>7.3239436619718309E-2</v>
      </c>
      <c r="K359" s="56">
        <v>0</v>
      </c>
      <c r="L359" s="57">
        <f>COUNTIF(L$2:L$352,K359)</f>
        <v>0</v>
      </c>
      <c r="M359" s="55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>
        <f t="shared" si="37"/>
        <v>0</v>
      </c>
    </row>
    <row r="360" spans="1:100">
      <c r="B360" s="62">
        <v>2</v>
      </c>
      <c r="C360">
        <f>COUNTIF(C$2:C$355,B360)</f>
        <v>28</v>
      </c>
      <c r="D360" s="63">
        <f t="shared" ref="D360:D367" si="42">C360*B360</f>
        <v>56</v>
      </c>
      <c r="E360" s="42" t="s">
        <v>91</v>
      </c>
      <c r="F360" s="41">
        <f>COUNTIF(F$2:F$352,E360)</f>
        <v>5</v>
      </c>
      <c r="G360" s="67">
        <f>F360/F$377</f>
        <v>1.4084507042253521E-2</v>
      </c>
      <c r="K360" s="42">
        <v>1</v>
      </c>
      <c r="L360" s="58">
        <f>COUNTIF(L$2:L$352,K360)</f>
        <v>107</v>
      </c>
      <c r="M360" s="55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>
        <f t="shared" si="37"/>
        <v>0</v>
      </c>
    </row>
    <row r="361" spans="1:100">
      <c r="B361" s="62">
        <v>3</v>
      </c>
      <c r="C361">
        <f>COUNTIF(C$2:C$355,B361)</f>
        <v>18</v>
      </c>
      <c r="D361" s="63">
        <f t="shared" si="42"/>
        <v>54</v>
      </c>
      <c r="E361" s="33" t="s">
        <v>262</v>
      </c>
      <c r="F361" s="6">
        <f>COUNTIF(F$2:F$352,E361)</f>
        <v>4</v>
      </c>
      <c r="G361" s="68">
        <f>F361/F$377</f>
        <v>1.1267605633802818E-2</v>
      </c>
      <c r="K361" s="33">
        <v>2</v>
      </c>
      <c r="L361" s="37">
        <f>COUNTIF(L$2:L$352,K361)</f>
        <v>110</v>
      </c>
      <c r="M361" s="55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>
        <f t="shared" si="37"/>
        <v>0</v>
      </c>
    </row>
    <row r="362" spans="1:100">
      <c r="B362" s="62">
        <v>4</v>
      </c>
      <c r="C362">
        <f>COUNTIF(C$2:C$355,B362)</f>
        <v>11</v>
      </c>
      <c r="D362" s="63">
        <f t="shared" si="42"/>
        <v>44</v>
      </c>
      <c r="E362" s="33" t="s">
        <v>417</v>
      </c>
      <c r="F362" s="6">
        <f>COUNTIF(F$2:F$352,E362)</f>
        <v>1</v>
      </c>
      <c r="G362" s="68">
        <f>F362/F$377</f>
        <v>2.8169014084507044E-3</v>
      </c>
      <c r="K362" s="33">
        <v>3</v>
      </c>
      <c r="L362" s="37">
        <f>COUNTIF(L$2:L$352,K362)</f>
        <v>38</v>
      </c>
      <c r="M362" s="55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>
        <f t="shared" si="37"/>
        <v>0</v>
      </c>
    </row>
    <row r="363" spans="1:100">
      <c r="B363" s="62">
        <v>5</v>
      </c>
      <c r="C363">
        <f>COUNTIF(C$2:C$355,B363)</f>
        <v>0</v>
      </c>
      <c r="D363" s="63">
        <f t="shared" si="42"/>
        <v>0</v>
      </c>
      <c r="E363" s="33" t="s">
        <v>92</v>
      </c>
      <c r="F363" s="6">
        <f>COUNTIF(F$2:F$352,E363)</f>
        <v>24</v>
      </c>
      <c r="G363" s="68">
        <f>F363/F$377</f>
        <v>6.7605633802816895E-2</v>
      </c>
      <c r="K363" s="33">
        <v>4</v>
      </c>
      <c r="L363" s="37">
        <f>COUNTIF(L$2:L$352,K363)</f>
        <v>35</v>
      </c>
      <c r="M363" s="55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>
        <f t="shared" si="37"/>
        <v>0</v>
      </c>
    </row>
    <row r="364" spans="1:100">
      <c r="B364" s="62">
        <v>6</v>
      </c>
      <c r="C364">
        <f>COUNTIF(C$2:C$355,B364)</f>
        <v>7</v>
      </c>
      <c r="D364" s="63">
        <f t="shared" si="42"/>
        <v>42</v>
      </c>
      <c r="E364" s="33" t="s">
        <v>122</v>
      </c>
      <c r="F364" s="6">
        <f>COUNTIF(F$2:F$352,E364)</f>
        <v>5</v>
      </c>
      <c r="G364" s="68">
        <f>F364/F$377</f>
        <v>1.4084507042253521E-2</v>
      </c>
      <c r="K364" s="33">
        <v>5</v>
      </c>
      <c r="L364" s="37">
        <f>COUNTIF(L$2:L$352,K364)</f>
        <v>17</v>
      </c>
      <c r="M364" s="55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>
        <f t="shared" si="37"/>
        <v>0</v>
      </c>
    </row>
    <row r="365" spans="1:100">
      <c r="B365" s="62">
        <v>7</v>
      </c>
      <c r="C365">
        <f>COUNTIF(C$2:C$355,B365)</f>
        <v>1</v>
      </c>
      <c r="D365" s="63">
        <f t="shared" si="42"/>
        <v>7</v>
      </c>
      <c r="E365" s="33" t="s">
        <v>500</v>
      </c>
      <c r="F365" s="6">
        <f>COUNTIF(F$2:F$352,E365)</f>
        <v>0</v>
      </c>
      <c r="G365" s="68">
        <f>F365/F$377</f>
        <v>0</v>
      </c>
      <c r="K365" s="33">
        <v>6</v>
      </c>
      <c r="L365" s="37">
        <f>COUNTIF(L$2:L$352,K365)</f>
        <v>13</v>
      </c>
      <c r="M365" s="55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>
        <f t="shared" si="37"/>
        <v>0</v>
      </c>
    </row>
    <row r="366" spans="1:100">
      <c r="B366" s="62">
        <v>8</v>
      </c>
      <c r="C366">
        <f>COUNTIF(C$2:C$355,B366)</f>
        <v>2</v>
      </c>
      <c r="D366" s="63">
        <f t="shared" si="42"/>
        <v>16</v>
      </c>
      <c r="E366" s="33" t="s">
        <v>166</v>
      </c>
      <c r="F366" s="6">
        <f>COUNTIF(F$2:F$352,E366)</f>
        <v>2</v>
      </c>
      <c r="G366" s="68">
        <f>F366/F$377</f>
        <v>5.6338028169014088E-3</v>
      </c>
      <c r="K366" s="33">
        <v>7</v>
      </c>
      <c r="L366" s="37">
        <f>COUNTIF(L$2:L$352,K366)</f>
        <v>10</v>
      </c>
      <c r="M366" s="55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>
        <f t="shared" si="37"/>
        <v>0</v>
      </c>
    </row>
    <row r="367" spans="1:100">
      <c r="B367" s="62">
        <v>9</v>
      </c>
      <c r="C367">
        <f>COUNTIF(C$2:C$355,B367)</f>
        <v>0</v>
      </c>
      <c r="D367" s="63">
        <f t="shared" si="42"/>
        <v>0</v>
      </c>
      <c r="E367" s="33" t="s">
        <v>99</v>
      </c>
      <c r="F367" s="6">
        <f>COUNTIF(F$2:F$352,E367)</f>
        <v>4</v>
      </c>
      <c r="G367" s="68">
        <f>F367/F$377</f>
        <v>1.1267605633802818E-2</v>
      </c>
      <c r="K367" s="33">
        <v>8</v>
      </c>
      <c r="L367" s="37">
        <f>COUNTIF(L$2:L$352,K367)</f>
        <v>4</v>
      </c>
      <c r="M367" s="55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>
        <f t="shared" si="37"/>
        <v>0</v>
      </c>
    </row>
    <row r="368" spans="1:100" ht="15" thickBot="1">
      <c r="B368" s="64"/>
      <c r="C368" s="39"/>
      <c r="D368" s="65">
        <f>SUM(D359:D367)</f>
        <v>486</v>
      </c>
      <c r="E368" s="33" t="s">
        <v>101</v>
      </c>
      <c r="F368" s="6">
        <f>COUNTIF(F$2:F$352,E368)</f>
        <v>2</v>
      </c>
      <c r="G368" s="68">
        <f>F368/F$377</f>
        <v>5.6338028169014088E-3</v>
      </c>
      <c r="K368" s="33">
        <v>9</v>
      </c>
      <c r="L368" s="37">
        <f>COUNTIF(L$2:L$352,K368)</f>
        <v>2</v>
      </c>
      <c r="M368" s="55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>
        <f t="shared" si="37"/>
        <v>0</v>
      </c>
    </row>
    <row r="369" spans="1:101">
      <c r="E369" s="33" t="s">
        <v>334</v>
      </c>
      <c r="F369" s="6">
        <f>COUNTIF(F$2:F$352,E369)</f>
        <v>2</v>
      </c>
      <c r="G369" s="68">
        <f>F369/F$377</f>
        <v>5.6338028169014088E-3</v>
      </c>
      <c r="K369" s="33">
        <v>10</v>
      </c>
      <c r="L369" s="37">
        <f>COUNTIF(L$2:L$352,K369)</f>
        <v>1</v>
      </c>
      <c r="M369" s="55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>
        <f t="shared" si="37"/>
        <v>0</v>
      </c>
    </row>
    <row r="370" spans="1:101">
      <c r="E370" s="33" t="s">
        <v>261</v>
      </c>
      <c r="F370" s="6">
        <f>COUNTIF(F$2:F$352,E370)</f>
        <v>3</v>
      </c>
      <c r="G370" s="68">
        <f>F370/F$377</f>
        <v>8.4507042253521118E-3</v>
      </c>
      <c r="K370" s="33">
        <v>11</v>
      </c>
      <c r="L370" s="37">
        <f>COUNTIF(L$2:L$352,K370)</f>
        <v>3</v>
      </c>
      <c r="M370" s="55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>
        <f t="shared" si="37"/>
        <v>0</v>
      </c>
    </row>
    <row r="371" spans="1:101">
      <c r="E371" s="33" t="s">
        <v>268</v>
      </c>
      <c r="F371" s="6">
        <f>COUNTIF(F$2:F$352,E371)</f>
        <v>1</v>
      </c>
      <c r="G371" s="68">
        <f>F371/F$377</f>
        <v>2.8169014084507044E-3</v>
      </c>
      <c r="K371" s="33">
        <v>12</v>
      </c>
      <c r="L371" s="37">
        <f>COUNTIF(L$2:L$352,K371)</f>
        <v>1</v>
      </c>
      <c r="M371" s="55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>
        <f t="shared" si="37"/>
        <v>0</v>
      </c>
    </row>
    <row r="372" spans="1:101">
      <c r="E372" s="33" t="s">
        <v>145</v>
      </c>
      <c r="F372" s="6">
        <f>COUNTIF(F$2:F$352,E372)</f>
        <v>1</v>
      </c>
      <c r="G372" s="68">
        <f>F372/F$377</f>
        <v>2.8169014084507044E-3</v>
      </c>
      <c r="K372" s="33">
        <v>13</v>
      </c>
      <c r="L372" s="37">
        <f>COUNTIF(L$2:L$352,K372)</f>
        <v>0</v>
      </c>
      <c r="M372" s="55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>
        <f t="shared" si="37"/>
        <v>0</v>
      </c>
    </row>
    <row r="373" spans="1:101">
      <c r="E373" s="33" t="s">
        <v>188</v>
      </c>
      <c r="F373" s="6">
        <f>COUNTIF(F$2:F$352,E373)</f>
        <v>1</v>
      </c>
      <c r="G373" s="68">
        <f>F373/F$377</f>
        <v>2.8169014084507044E-3</v>
      </c>
      <c r="K373" s="33">
        <v>14</v>
      </c>
      <c r="L373" s="37">
        <f>COUNTIF(L$2:L$352,K373)</f>
        <v>4</v>
      </c>
      <c r="M373" s="55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>
        <f t="shared" si="37"/>
        <v>0</v>
      </c>
    </row>
    <row r="374" spans="1:101">
      <c r="E374" s="33" t="s">
        <v>145</v>
      </c>
      <c r="F374" s="6">
        <f>COUNTIF(F$2:F$352,E374)</f>
        <v>1</v>
      </c>
      <c r="G374" s="68">
        <f>F374/F$377</f>
        <v>2.8169014084507044E-3</v>
      </c>
      <c r="K374" s="33">
        <v>15</v>
      </c>
      <c r="L374" s="37">
        <f>COUNTIF(L$2:L$352,K374)</f>
        <v>1</v>
      </c>
      <c r="M374" s="55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>
        <f t="shared" si="37"/>
        <v>0</v>
      </c>
    </row>
    <row r="375" spans="1:101">
      <c r="E375" s="33" t="s">
        <v>309</v>
      </c>
      <c r="F375" s="6">
        <f>COUNTIF(F$2:F$352,E375)</f>
        <v>1</v>
      </c>
      <c r="G375" s="68">
        <f>F375/F$377</f>
        <v>2.8169014084507044E-3</v>
      </c>
      <c r="K375" s="33">
        <v>16</v>
      </c>
      <c r="L375" s="37">
        <f>COUNTIF(L$2:L$352,K375)</f>
        <v>1</v>
      </c>
      <c r="M375" s="55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>
        <f t="shared" si="37"/>
        <v>0</v>
      </c>
    </row>
    <row r="376" spans="1:101">
      <c r="E376" s="33" t="s">
        <v>214</v>
      </c>
      <c r="F376" s="6">
        <f>355-SUM(F356:F375)</f>
        <v>35</v>
      </c>
      <c r="G376" s="68">
        <f>F376/F$377</f>
        <v>9.8591549295774641E-2</v>
      </c>
      <c r="K376" s="33">
        <v>17</v>
      </c>
      <c r="L376" s="37">
        <f>COUNTIF(L$2:L$352,K376)</f>
        <v>0</v>
      </c>
      <c r="M376" s="55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>
        <f t="shared" si="37"/>
        <v>0</v>
      </c>
    </row>
    <row r="377" spans="1:101" ht="15" thickBot="1">
      <c r="E377" s="34"/>
      <c r="F377" s="35">
        <f>SUBTOTAL(9,F356:F376)</f>
        <v>355</v>
      </c>
      <c r="G377" s="69">
        <f>F377/F$377</f>
        <v>1</v>
      </c>
      <c r="K377" s="33">
        <v>18</v>
      </c>
      <c r="L377" s="37">
        <f>COUNTIF(L$2:L$352,K377)</f>
        <v>1</v>
      </c>
      <c r="M377" s="71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/>
      <c r="AB377" s="70"/>
      <c r="AC377" s="70"/>
      <c r="AD377" s="70"/>
      <c r="AE377" s="70"/>
      <c r="AF377" s="70"/>
      <c r="AG377" s="70"/>
      <c r="AH377" s="70"/>
      <c r="AI377" s="70"/>
      <c r="AJ377" s="70"/>
      <c r="AK377" s="70"/>
      <c r="AL377" s="70"/>
      <c r="AM377" s="70"/>
      <c r="AN377" s="70"/>
      <c r="AO377" s="70"/>
      <c r="AP377" s="70"/>
      <c r="AQ377" s="70"/>
      <c r="AR377" s="70"/>
      <c r="AS377" s="70"/>
      <c r="AT377" s="70"/>
      <c r="AU377" s="70"/>
      <c r="AV377" s="70"/>
      <c r="AW377" s="70"/>
      <c r="AX377" s="70"/>
      <c r="AY377" s="70"/>
      <c r="AZ377" s="70"/>
      <c r="BA377" s="70"/>
      <c r="BB377" s="70"/>
      <c r="BC377" s="70"/>
      <c r="BD377" s="70"/>
      <c r="BE377" s="70"/>
      <c r="BF377" s="70"/>
      <c r="BG377" s="70"/>
      <c r="BH377" s="70"/>
      <c r="BI377" s="70"/>
      <c r="BJ377" s="70"/>
      <c r="BK377" s="70"/>
      <c r="BL377" s="70"/>
      <c r="BM377" s="70"/>
      <c r="BN377" s="70"/>
      <c r="BO377" s="70"/>
      <c r="BP377" s="70"/>
      <c r="BQ377" s="70"/>
      <c r="BR377" s="70"/>
      <c r="BS377" s="70"/>
      <c r="BT377" s="70"/>
      <c r="BU377" s="70"/>
      <c r="BV377" s="70"/>
      <c r="BW377" s="70"/>
      <c r="BX377" s="70"/>
      <c r="BY377" s="70"/>
      <c r="BZ377" s="70"/>
      <c r="CA377" s="70"/>
      <c r="CB377" s="70"/>
      <c r="CC377" s="70"/>
      <c r="CD377" s="70"/>
      <c r="CE377" s="70"/>
      <c r="CF377" s="70"/>
      <c r="CG377" s="70"/>
      <c r="CH377" s="70"/>
      <c r="CI377" s="70"/>
      <c r="CJ377" s="70"/>
      <c r="CK377" s="70"/>
      <c r="CL377" s="70"/>
      <c r="CM377" s="70"/>
      <c r="CN377" s="70"/>
      <c r="CO377" s="70"/>
      <c r="CP377" s="70"/>
      <c r="CQ377" s="70"/>
      <c r="CR377" s="70"/>
      <c r="CS377" s="70"/>
      <c r="CT377" s="70"/>
      <c r="CU377" s="70"/>
      <c r="CV377" s="4"/>
    </row>
    <row r="378" spans="1:101" ht="15" thickBot="1">
      <c r="E378" s="70"/>
      <c r="F378" s="74"/>
      <c r="G378" s="75"/>
      <c r="K378" s="34">
        <v>19</v>
      </c>
      <c r="L378" s="59">
        <f>COUNTIF(L$2:L$352,K378)</f>
        <v>0</v>
      </c>
      <c r="M378" s="71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0"/>
      <c r="AD378" s="70"/>
      <c r="AE378" s="70"/>
      <c r="AF378" s="70"/>
      <c r="AG378" s="70"/>
      <c r="AH378" s="70"/>
      <c r="AI378" s="70"/>
      <c r="AJ378" s="70"/>
      <c r="AK378" s="70"/>
      <c r="AL378" s="70"/>
      <c r="AM378" s="70"/>
      <c r="AN378" s="70"/>
      <c r="AO378" s="70"/>
      <c r="AP378" s="70"/>
      <c r="AQ378" s="70"/>
      <c r="AR378" s="70"/>
      <c r="AS378" s="70"/>
      <c r="AT378" s="70"/>
      <c r="AU378" s="70"/>
      <c r="AV378" s="70"/>
      <c r="AW378" s="70"/>
      <c r="AX378" s="70"/>
      <c r="AY378" s="70"/>
      <c r="AZ378" s="70"/>
      <c r="BA378" s="70"/>
      <c r="BB378" s="70"/>
      <c r="BC378" s="70"/>
      <c r="BD378" s="70"/>
      <c r="BE378" s="70"/>
      <c r="BF378" s="70"/>
      <c r="BG378" s="70"/>
      <c r="BH378" s="70"/>
      <c r="BI378" s="70"/>
      <c r="BJ378" s="70"/>
      <c r="BK378" s="70"/>
      <c r="BL378" s="70"/>
      <c r="BM378" s="70"/>
      <c r="BN378" s="70"/>
      <c r="BO378" s="70"/>
      <c r="BP378" s="70"/>
      <c r="BQ378" s="70"/>
      <c r="BR378" s="70"/>
      <c r="BS378" s="70"/>
      <c r="BT378" s="70"/>
      <c r="BU378" s="70"/>
      <c r="BV378" s="70"/>
      <c r="BW378" s="70"/>
      <c r="BX378" s="70"/>
      <c r="BY378" s="70"/>
      <c r="BZ378" s="70"/>
      <c r="CA378" s="70"/>
      <c r="CB378" s="70"/>
      <c r="CC378" s="70"/>
      <c r="CD378" s="70"/>
      <c r="CE378" s="70"/>
      <c r="CF378" s="70"/>
      <c r="CG378" s="70"/>
      <c r="CH378" s="70"/>
      <c r="CI378" s="70"/>
      <c r="CJ378" s="70"/>
      <c r="CK378" s="70"/>
      <c r="CL378" s="70"/>
      <c r="CM378" s="70"/>
      <c r="CN378" s="70"/>
      <c r="CO378" s="70"/>
      <c r="CP378" s="70"/>
      <c r="CQ378" s="70"/>
      <c r="CR378" s="70"/>
      <c r="CS378" s="70"/>
      <c r="CT378" s="70"/>
      <c r="CU378" s="70"/>
      <c r="CV378" s="4"/>
    </row>
    <row r="379" spans="1:101">
      <c r="A379" s="50" t="s">
        <v>676</v>
      </c>
      <c r="CV379" s="4"/>
    </row>
    <row r="380" spans="1:101" s="4" customFormat="1">
      <c r="A380" s="4" t="s">
        <v>681</v>
      </c>
      <c r="B380" s="4" t="s">
        <v>493</v>
      </c>
      <c r="C380" s="44"/>
      <c r="E380" s="4" t="s">
        <v>315</v>
      </c>
      <c r="F380" s="4" t="s">
        <v>98</v>
      </c>
      <c r="G380" s="6"/>
      <c r="H380" s="44"/>
      <c r="I380" s="6"/>
      <c r="J380" s="6"/>
      <c r="K380" s="4">
        <f t="shared" ref="K380:K409" si="43">SUM(N380:CU380)</f>
        <v>1</v>
      </c>
      <c r="L380" s="4">
        <f t="shared" ref="L380:L409" si="44">COUNTA(N380:CU380)</f>
        <v>1</v>
      </c>
      <c r="M380" s="4">
        <f t="shared" ref="M380:M409" si="45">MAX(N380:CU380)</f>
        <v>1</v>
      </c>
      <c r="CD380" s="43"/>
      <c r="CF380" s="4">
        <v>1</v>
      </c>
      <c r="CV380" s="4">
        <f t="shared" ref="CV380:CV407" si="46">SUM(CE380:CU380)</f>
        <v>1</v>
      </c>
      <c r="CW380" s="44"/>
    </row>
    <row r="381" spans="1:101" s="4" customFormat="1">
      <c r="A381" s="22" t="s">
        <v>480</v>
      </c>
      <c r="B381" s="4" t="s">
        <v>493</v>
      </c>
      <c r="C381" s="44"/>
      <c r="E381" s="4" t="s">
        <v>339</v>
      </c>
      <c r="F381" s="4" t="s">
        <v>5</v>
      </c>
      <c r="G381" s="6">
        <v>30023190</v>
      </c>
      <c r="H381" s="44"/>
      <c r="I381" s="6"/>
      <c r="J381" s="6"/>
      <c r="K381" s="4">
        <f t="shared" si="43"/>
        <v>3</v>
      </c>
      <c r="L381" s="4">
        <f t="shared" si="44"/>
        <v>3</v>
      </c>
      <c r="M381" s="4">
        <f t="shared" si="45"/>
        <v>1</v>
      </c>
      <c r="CD381" s="43"/>
      <c r="CR381" s="4">
        <v>1</v>
      </c>
      <c r="CS381" s="4">
        <v>1</v>
      </c>
      <c r="CT381" s="4">
        <v>1</v>
      </c>
      <c r="CV381" s="4">
        <f t="shared" si="46"/>
        <v>3</v>
      </c>
      <c r="CW381" s="44"/>
    </row>
    <row r="382" spans="1:101" s="4" customFormat="1" ht="28.8">
      <c r="A382" s="22" t="s">
        <v>702</v>
      </c>
      <c r="C382" s="44"/>
      <c r="E382" s="4" t="s">
        <v>630</v>
      </c>
      <c r="F382" s="6"/>
      <c r="G382" s="6"/>
      <c r="H382" s="44"/>
      <c r="I382" s="6"/>
      <c r="J382" s="6"/>
      <c r="K382" s="4">
        <f t="shared" si="43"/>
        <v>1</v>
      </c>
      <c r="L382" s="4">
        <f t="shared" si="44"/>
        <v>1</v>
      </c>
      <c r="M382" s="4">
        <f t="shared" si="45"/>
        <v>1</v>
      </c>
      <c r="CD382" s="43"/>
      <c r="CH382" s="4">
        <v>1</v>
      </c>
      <c r="CV382" s="4">
        <f t="shared" si="46"/>
        <v>1</v>
      </c>
      <c r="CW382" s="44"/>
    </row>
    <row r="383" spans="1:101" s="4" customFormat="1" ht="28.8">
      <c r="A383" s="22" t="s">
        <v>699</v>
      </c>
      <c r="C383" s="44"/>
      <c r="E383" s="4" t="s">
        <v>629</v>
      </c>
      <c r="F383" s="6"/>
      <c r="G383" s="6"/>
      <c r="H383" s="44"/>
      <c r="I383" s="6"/>
      <c r="J383" s="6"/>
      <c r="K383" s="4">
        <f t="shared" si="43"/>
        <v>1</v>
      </c>
      <c r="L383" s="4">
        <f t="shared" si="44"/>
        <v>1</v>
      </c>
      <c r="M383" s="4">
        <f t="shared" si="45"/>
        <v>1</v>
      </c>
      <c r="CD383" s="43"/>
      <c r="CE383" s="4">
        <v>1</v>
      </c>
      <c r="CV383" s="4">
        <f t="shared" si="46"/>
        <v>1</v>
      </c>
      <c r="CW383" s="44"/>
    </row>
    <row r="384" spans="1:101" s="4" customFormat="1" ht="43.2">
      <c r="A384" s="22" t="s">
        <v>700</v>
      </c>
      <c r="C384" s="44"/>
      <c r="E384" s="4" t="s">
        <v>629</v>
      </c>
      <c r="F384" s="6"/>
      <c r="G384" s="6"/>
      <c r="H384" s="44"/>
      <c r="I384" s="6"/>
      <c r="J384" s="6"/>
      <c r="K384" s="4">
        <f t="shared" si="43"/>
        <v>1</v>
      </c>
      <c r="L384" s="4">
        <f t="shared" si="44"/>
        <v>1</v>
      </c>
      <c r="M384" s="4">
        <f t="shared" si="45"/>
        <v>1</v>
      </c>
      <c r="CD384" s="43"/>
      <c r="CF384" s="4">
        <v>1</v>
      </c>
      <c r="CV384" s="4">
        <f t="shared" si="46"/>
        <v>1</v>
      </c>
      <c r="CW384" s="44"/>
    </row>
    <row r="385" spans="1:101" s="4" customFormat="1" ht="43.2">
      <c r="A385" s="22" t="s">
        <v>701</v>
      </c>
      <c r="C385" s="44"/>
      <c r="E385" s="4" t="s">
        <v>629</v>
      </c>
      <c r="F385" s="6"/>
      <c r="G385" s="6"/>
      <c r="H385" s="44"/>
      <c r="I385" s="6"/>
      <c r="J385" s="6"/>
      <c r="K385" s="4">
        <f t="shared" si="43"/>
        <v>1</v>
      </c>
      <c r="L385" s="4">
        <f t="shared" si="44"/>
        <v>1</v>
      </c>
      <c r="M385" s="4">
        <f t="shared" si="45"/>
        <v>1</v>
      </c>
      <c r="CD385" s="43"/>
      <c r="CG385" s="4">
        <v>1</v>
      </c>
      <c r="CV385" s="4">
        <f t="shared" si="46"/>
        <v>1</v>
      </c>
      <c r="CW385" s="44"/>
    </row>
    <row r="386" spans="1:101" s="4" customFormat="1">
      <c r="A386" s="22" t="s">
        <v>338</v>
      </c>
      <c r="B386" s="4" t="s">
        <v>493</v>
      </c>
      <c r="C386" s="44"/>
      <c r="E386" s="4" t="s">
        <v>350</v>
      </c>
      <c r="F386" s="6" t="s">
        <v>91</v>
      </c>
      <c r="G386" s="6">
        <v>30072809</v>
      </c>
      <c r="H386" s="44"/>
      <c r="I386" s="6"/>
      <c r="J386" s="6"/>
      <c r="K386" s="4">
        <f t="shared" si="43"/>
        <v>5</v>
      </c>
      <c r="L386" s="4">
        <f t="shared" si="44"/>
        <v>1</v>
      </c>
      <c r="M386" s="4">
        <f t="shared" si="45"/>
        <v>5</v>
      </c>
      <c r="CD386" s="43"/>
      <c r="CF386" s="4">
        <v>5</v>
      </c>
      <c r="CV386" s="4">
        <f t="shared" si="46"/>
        <v>5</v>
      </c>
      <c r="CW386" s="44"/>
    </row>
    <row r="387" spans="1:101" s="4" customFormat="1">
      <c r="A387" s="22" t="s">
        <v>687</v>
      </c>
      <c r="B387" s="4" t="s">
        <v>493</v>
      </c>
      <c r="C387" s="44"/>
      <c r="E387" s="4" t="s">
        <v>350</v>
      </c>
      <c r="F387" s="6" t="s">
        <v>685</v>
      </c>
      <c r="G387" s="6"/>
      <c r="H387" s="44"/>
      <c r="I387" s="6"/>
      <c r="J387" s="6"/>
      <c r="K387" s="4">
        <f t="shared" si="43"/>
        <v>1</v>
      </c>
      <c r="L387" s="4">
        <f t="shared" si="44"/>
        <v>1</v>
      </c>
      <c r="M387" s="4">
        <f t="shared" si="45"/>
        <v>1</v>
      </c>
      <c r="CD387" s="43"/>
      <c r="CH387" s="4">
        <v>1</v>
      </c>
      <c r="CV387" s="4">
        <f t="shared" si="46"/>
        <v>1</v>
      </c>
      <c r="CW387" s="44"/>
    </row>
    <row r="388" spans="1:101" s="4" customFormat="1">
      <c r="A388" s="22" t="s">
        <v>690</v>
      </c>
      <c r="B388" s="4" t="s">
        <v>493</v>
      </c>
      <c r="C388" s="44"/>
      <c r="E388" s="4" t="s">
        <v>350</v>
      </c>
      <c r="F388" s="6" t="s">
        <v>98</v>
      </c>
      <c r="G388" s="6"/>
      <c r="H388" s="44"/>
      <c r="I388" s="6"/>
      <c r="J388" s="6"/>
      <c r="K388" s="4">
        <f t="shared" si="43"/>
        <v>1</v>
      </c>
      <c r="L388" s="4">
        <f t="shared" si="44"/>
        <v>1</v>
      </c>
      <c r="M388" s="4">
        <f t="shared" si="45"/>
        <v>1</v>
      </c>
      <c r="CD388" s="43"/>
      <c r="CI388" s="4">
        <v>1</v>
      </c>
      <c r="CV388" s="4">
        <f t="shared" si="46"/>
        <v>1</v>
      </c>
      <c r="CW388" s="44"/>
    </row>
    <row r="389" spans="1:101" s="4" customFormat="1">
      <c r="A389" s="22" t="s">
        <v>698</v>
      </c>
      <c r="B389" s="4" t="s">
        <v>493</v>
      </c>
      <c r="C389" s="44"/>
      <c r="E389" s="4" t="s">
        <v>350</v>
      </c>
      <c r="F389" s="6" t="s">
        <v>98</v>
      </c>
      <c r="G389" s="6"/>
      <c r="H389" s="44"/>
      <c r="I389" s="6"/>
      <c r="J389" s="6"/>
      <c r="K389" s="4">
        <f t="shared" si="43"/>
        <v>1</v>
      </c>
      <c r="L389" s="4">
        <f t="shared" si="44"/>
        <v>1</v>
      </c>
      <c r="M389" s="4">
        <f t="shared" si="45"/>
        <v>1</v>
      </c>
      <c r="CD389" s="43"/>
      <c r="CJ389" s="4">
        <v>1</v>
      </c>
      <c r="CV389" s="4">
        <f t="shared" si="46"/>
        <v>1</v>
      </c>
      <c r="CW389" s="44"/>
    </row>
    <row r="390" spans="1:101">
      <c r="A390" s="22" t="s">
        <v>269</v>
      </c>
      <c r="B390" s="4" t="s">
        <v>493</v>
      </c>
      <c r="C390" s="44">
        <v>1</v>
      </c>
      <c r="D390" s="4"/>
      <c r="E390" s="4" t="s">
        <v>350</v>
      </c>
      <c r="F390" s="6" t="s">
        <v>98</v>
      </c>
      <c r="G390" s="6"/>
      <c r="H390" s="44"/>
      <c r="I390" s="6">
        <v>30209450</v>
      </c>
      <c r="J390" s="6" t="s">
        <v>472</v>
      </c>
      <c r="K390" s="4">
        <f>SUM(N390:CU390)</f>
        <v>1</v>
      </c>
      <c r="L390" s="4">
        <f>COUNTA(N390:CU390)</f>
        <v>1</v>
      </c>
      <c r="M390" s="4">
        <f>MAX(N390:CU390)</f>
        <v>1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>
        <v>1</v>
      </c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6">
        <f>SUM(CE390:CU390)</f>
        <v>1</v>
      </c>
    </row>
    <row r="391" spans="1:101" s="4" customFormat="1">
      <c r="A391" s="22" t="s">
        <v>706</v>
      </c>
      <c r="B391" s="4" t="s">
        <v>493</v>
      </c>
      <c r="C391" s="44"/>
      <c r="E391" s="4" t="s">
        <v>350</v>
      </c>
      <c r="F391" s="6" t="s">
        <v>122</v>
      </c>
      <c r="G391" s="6">
        <v>30023450</v>
      </c>
      <c r="H391" s="44" t="s">
        <v>514</v>
      </c>
      <c r="I391" s="6"/>
      <c r="J391" s="6"/>
      <c r="K391" s="4">
        <f t="shared" si="43"/>
        <v>1</v>
      </c>
      <c r="L391" s="4">
        <f t="shared" si="44"/>
        <v>1</v>
      </c>
      <c r="M391" s="4">
        <f t="shared" si="45"/>
        <v>1</v>
      </c>
      <c r="CD391" s="43"/>
      <c r="CN391" s="4">
        <v>1</v>
      </c>
      <c r="CV391" s="4">
        <f t="shared" si="46"/>
        <v>1</v>
      </c>
      <c r="CW391" s="44"/>
    </row>
    <row r="392" spans="1:101" s="4" customFormat="1">
      <c r="A392" s="22" t="s">
        <v>677</v>
      </c>
      <c r="B392" s="4" t="s">
        <v>493</v>
      </c>
      <c r="C392" s="44"/>
      <c r="E392" s="4" t="s">
        <v>370</v>
      </c>
      <c r="F392" s="4" t="s">
        <v>98</v>
      </c>
      <c r="G392" s="6"/>
      <c r="H392" s="44"/>
      <c r="I392" s="6"/>
      <c r="J392" s="6"/>
      <c r="K392" s="4">
        <f t="shared" si="43"/>
        <v>1</v>
      </c>
      <c r="L392" s="4">
        <f t="shared" si="44"/>
        <v>1</v>
      </c>
      <c r="M392" s="4">
        <f t="shared" si="45"/>
        <v>1</v>
      </c>
      <c r="CD392" s="43"/>
      <c r="CE392" s="4">
        <v>1</v>
      </c>
      <c r="CV392" s="4">
        <f t="shared" si="46"/>
        <v>1</v>
      </c>
      <c r="CW392" s="44"/>
    </row>
    <row r="393" spans="1:101" s="4" customFormat="1">
      <c r="A393" s="22" t="s">
        <v>694</v>
      </c>
      <c r="B393" s="4" t="s">
        <v>493</v>
      </c>
      <c r="C393" s="44"/>
      <c r="E393" s="4" t="s">
        <v>370</v>
      </c>
      <c r="F393" s="6" t="s">
        <v>98</v>
      </c>
      <c r="G393" s="6"/>
      <c r="H393" s="44"/>
      <c r="I393" s="6"/>
      <c r="J393" s="6"/>
      <c r="K393" s="4">
        <f t="shared" si="43"/>
        <v>1</v>
      </c>
      <c r="L393" s="4">
        <f t="shared" si="44"/>
        <v>1</v>
      </c>
      <c r="M393" s="4">
        <f t="shared" si="45"/>
        <v>1</v>
      </c>
      <c r="CD393" s="43"/>
      <c r="CL393" s="4">
        <v>1</v>
      </c>
      <c r="CV393" s="4">
        <f t="shared" si="46"/>
        <v>1</v>
      </c>
      <c r="CW393" s="44"/>
    </row>
    <row r="394" spans="1:101" s="4" customFormat="1">
      <c r="A394" s="4" t="s">
        <v>678</v>
      </c>
      <c r="B394" s="4" t="s">
        <v>493</v>
      </c>
      <c r="C394" s="44"/>
      <c r="E394" s="4" t="s">
        <v>346</v>
      </c>
      <c r="F394" s="4" t="s">
        <v>389</v>
      </c>
      <c r="G394" s="6">
        <v>30076430</v>
      </c>
      <c r="H394" s="44"/>
      <c r="I394" s="6"/>
      <c r="J394" s="6"/>
      <c r="K394" s="4">
        <f t="shared" si="43"/>
        <v>1</v>
      </c>
      <c r="L394" s="4">
        <f t="shared" si="44"/>
        <v>1</v>
      </c>
      <c r="M394" s="4">
        <f t="shared" si="45"/>
        <v>1</v>
      </c>
      <c r="CD394" s="43"/>
      <c r="CE394" s="4">
        <v>1</v>
      </c>
      <c r="CV394" s="4">
        <f t="shared" si="46"/>
        <v>1</v>
      </c>
      <c r="CW394" s="44"/>
    </row>
    <row r="395" spans="1:101" s="4" customFormat="1">
      <c r="A395" s="22" t="s">
        <v>683</v>
      </c>
      <c r="B395" s="4" t="s">
        <v>493</v>
      </c>
      <c r="C395" s="44"/>
      <c r="E395" s="4" t="s">
        <v>346</v>
      </c>
      <c r="F395" s="4" t="s">
        <v>91</v>
      </c>
      <c r="G395" s="6">
        <v>30095650</v>
      </c>
      <c r="H395" s="44"/>
      <c r="I395" s="6"/>
      <c r="J395" s="6"/>
      <c r="K395" s="4">
        <f t="shared" si="43"/>
        <v>1</v>
      </c>
      <c r="L395" s="4">
        <f t="shared" si="44"/>
        <v>1</v>
      </c>
      <c r="M395" s="4">
        <f t="shared" si="45"/>
        <v>1</v>
      </c>
      <c r="CD395" s="43"/>
      <c r="CG395" s="4">
        <v>1</v>
      </c>
      <c r="CV395" s="4">
        <f t="shared" si="46"/>
        <v>1</v>
      </c>
      <c r="CW395" s="44"/>
    </row>
    <row r="396" spans="1:101" s="4" customFormat="1">
      <c r="A396" s="22" t="s">
        <v>691</v>
      </c>
      <c r="B396" s="4" t="s">
        <v>493</v>
      </c>
      <c r="C396" s="44"/>
      <c r="E396" s="4" t="s">
        <v>346</v>
      </c>
      <c r="F396" s="6" t="s">
        <v>680</v>
      </c>
      <c r="G396" s="6">
        <v>30045890</v>
      </c>
      <c r="H396" s="44"/>
      <c r="I396" s="6"/>
      <c r="J396" s="6"/>
      <c r="K396" s="4">
        <f t="shared" si="43"/>
        <v>1</v>
      </c>
      <c r="L396" s="4">
        <f t="shared" si="44"/>
        <v>1</v>
      </c>
      <c r="M396" s="4">
        <f t="shared" si="45"/>
        <v>1</v>
      </c>
      <c r="CD396" s="43"/>
      <c r="CJ396" s="4">
        <v>1</v>
      </c>
      <c r="CV396" s="4">
        <f t="shared" si="46"/>
        <v>1</v>
      </c>
      <c r="CW396" s="44"/>
    </row>
    <row r="397" spans="1:101" s="4" customFormat="1">
      <c r="A397" s="22" t="s">
        <v>695</v>
      </c>
      <c r="B397" s="4" t="s">
        <v>493</v>
      </c>
      <c r="C397" s="44"/>
      <c r="E397" s="4" t="s">
        <v>346</v>
      </c>
      <c r="F397" s="6" t="s">
        <v>98</v>
      </c>
      <c r="G397" s="6"/>
      <c r="H397" s="44"/>
      <c r="I397" s="6"/>
      <c r="J397" s="6"/>
      <c r="K397" s="4">
        <f t="shared" si="43"/>
        <v>1</v>
      </c>
      <c r="L397" s="4">
        <f t="shared" si="44"/>
        <v>1</v>
      </c>
      <c r="M397" s="4">
        <f t="shared" si="45"/>
        <v>1</v>
      </c>
      <c r="CD397" s="43"/>
      <c r="CL397" s="4">
        <v>1</v>
      </c>
      <c r="CV397" s="4">
        <f t="shared" si="46"/>
        <v>1</v>
      </c>
      <c r="CW397" s="44"/>
    </row>
    <row r="398" spans="1:101" s="4" customFormat="1">
      <c r="A398" s="22" t="s">
        <v>697</v>
      </c>
      <c r="B398" s="4" t="s">
        <v>493</v>
      </c>
      <c r="C398" s="44"/>
      <c r="E398" s="4" t="s">
        <v>346</v>
      </c>
      <c r="F398" s="6" t="s">
        <v>98</v>
      </c>
      <c r="G398" s="6"/>
      <c r="H398" s="44"/>
      <c r="I398" s="6"/>
      <c r="J398" s="6"/>
      <c r="K398" s="4">
        <f t="shared" si="43"/>
        <v>1</v>
      </c>
      <c r="L398" s="4">
        <f t="shared" si="44"/>
        <v>1</v>
      </c>
      <c r="M398" s="4">
        <f t="shared" si="45"/>
        <v>1</v>
      </c>
      <c r="CD398" s="43"/>
      <c r="CM398" s="4">
        <v>1</v>
      </c>
      <c r="CV398" s="4">
        <f t="shared" si="46"/>
        <v>1</v>
      </c>
      <c r="CW398" s="44"/>
    </row>
    <row r="399" spans="1:101" s="4" customFormat="1">
      <c r="A399" s="4" t="s">
        <v>684</v>
      </c>
      <c r="B399" s="4" t="s">
        <v>493</v>
      </c>
      <c r="C399" s="44"/>
      <c r="E399" s="4" t="s">
        <v>349</v>
      </c>
      <c r="F399" s="4" t="s">
        <v>98</v>
      </c>
      <c r="G399" s="6"/>
      <c r="H399" s="44"/>
      <c r="I399" s="6"/>
      <c r="J399" s="6"/>
      <c r="K399" s="4">
        <f t="shared" si="43"/>
        <v>1</v>
      </c>
      <c r="L399" s="4">
        <f t="shared" si="44"/>
        <v>1</v>
      </c>
      <c r="M399" s="4">
        <f t="shared" si="45"/>
        <v>1</v>
      </c>
      <c r="CD399" s="43"/>
      <c r="CH399" s="4">
        <v>1</v>
      </c>
      <c r="CV399" s="4">
        <f t="shared" si="46"/>
        <v>1</v>
      </c>
      <c r="CW399" s="44"/>
    </row>
    <row r="400" spans="1:101" s="4" customFormat="1">
      <c r="A400" s="4" t="s">
        <v>692</v>
      </c>
      <c r="B400" s="4" t="s">
        <v>493</v>
      </c>
      <c r="C400" s="44"/>
      <c r="E400" s="4" t="s">
        <v>141</v>
      </c>
      <c r="F400" s="6" t="s">
        <v>98</v>
      </c>
      <c r="G400" s="6"/>
      <c r="H400" s="44"/>
      <c r="I400" s="6"/>
      <c r="J400" s="6"/>
      <c r="K400" s="4">
        <f t="shared" si="43"/>
        <v>1</v>
      </c>
      <c r="L400" s="4">
        <f t="shared" si="44"/>
        <v>1</v>
      </c>
      <c r="M400" s="4">
        <f t="shared" si="45"/>
        <v>1</v>
      </c>
      <c r="CD400" s="43"/>
      <c r="CK400" s="4">
        <v>1</v>
      </c>
      <c r="CV400" s="4">
        <f t="shared" si="46"/>
        <v>1</v>
      </c>
      <c r="CW400" s="44"/>
    </row>
    <row r="401" spans="1:101" s="4" customFormat="1">
      <c r="A401" s="4" t="s">
        <v>682</v>
      </c>
      <c r="B401" s="4" t="s">
        <v>493</v>
      </c>
      <c r="C401" s="44"/>
      <c r="E401" s="4" t="s">
        <v>462</v>
      </c>
      <c r="F401" s="4" t="s">
        <v>101</v>
      </c>
      <c r="G401" s="6">
        <v>30281890</v>
      </c>
      <c r="H401" s="44"/>
      <c r="I401" s="6"/>
      <c r="J401" s="6"/>
      <c r="K401" s="4">
        <f t="shared" si="43"/>
        <v>1</v>
      </c>
      <c r="L401" s="4">
        <f t="shared" si="44"/>
        <v>1</v>
      </c>
      <c r="M401" s="4">
        <f t="shared" si="45"/>
        <v>1</v>
      </c>
      <c r="CD401" s="43"/>
      <c r="CG401" s="4">
        <v>1</v>
      </c>
      <c r="CV401" s="4">
        <f t="shared" si="46"/>
        <v>1</v>
      </c>
      <c r="CW401" s="44"/>
    </row>
    <row r="402" spans="1:101" s="4" customFormat="1">
      <c r="A402" s="4" t="s">
        <v>686</v>
      </c>
      <c r="B402" s="4" t="s">
        <v>493</v>
      </c>
      <c r="C402" s="44"/>
      <c r="E402" s="4" t="s">
        <v>462</v>
      </c>
      <c r="F402" s="6" t="s">
        <v>98</v>
      </c>
      <c r="G402" s="6">
        <v>30208800</v>
      </c>
      <c r="H402" s="44"/>
      <c r="I402" s="6"/>
      <c r="J402" s="6"/>
      <c r="K402" s="4">
        <f t="shared" si="43"/>
        <v>1</v>
      </c>
      <c r="L402" s="4">
        <f t="shared" si="44"/>
        <v>1</v>
      </c>
      <c r="M402" s="4">
        <f t="shared" si="45"/>
        <v>1</v>
      </c>
      <c r="CD402" s="43"/>
      <c r="CH402" s="4">
        <v>1</v>
      </c>
      <c r="CV402" s="4">
        <f t="shared" si="46"/>
        <v>1</v>
      </c>
      <c r="CW402" s="44"/>
    </row>
    <row r="403" spans="1:101" s="4" customFormat="1">
      <c r="A403" s="22" t="s">
        <v>111</v>
      </c>
      <c r="C403" s="44"/>
      <c r="E403" s="4" t="s">
        <v>462</v>
      </c>
      <c r="F403" s="6" t="s">
        <v>101</v>
      </c>
      <c r="G403" s="6"/>
      <c r="H403" s="44"/>
      <c r="I403" s="6"/>
      <c r="J403" s="6"/>
      <c r="K403" s="4">
        <f t="shared" si="43"/>
        <v>1</v>
      </c>
      <c r="L403" s="4">
        <f t="shared" si="44"/>
        <v>1</v>
      </c>
      <c r="M403" s="4">
        <f t="shared" si="45"/>
        <v>1</v>
      </c>
      <c r="CD403" s="43"/>
      <c r="CS403" s="4">
        <v>1</v>
      </c>
      <c r="CV403" s="4">
        <f t="shared" si="46"/>
        <v>1</v>
      </c>
      <c r="CW403" s="44"/>
    </row>
    <row r="404" spans="1:101" s="4" customFormat="1">
      <c r="A404" s="22" t="s">
        <v>689</v>
      </c>
      <c r="B404" s="4" t="s">
        <v>493</v>
      </c>
      <c r="C404" s="44"/>
      <c r="E404" s="4" t="s">
        <v>475</v>
      </c>
      <c r="F404" s="6" t="s">
        <v>98</v>
      </c>
      <c r="G404" s="6"/>
      <c r="H404" s="44"/>
      <c r="I404" s="6"/>
      <c r="J404" s="6"/>
      <c r="K404" s="4">
        <f t="shared" si="43"/>
        <v>1</v>
      </c>
      <c r="L404" s="4">
        <f t="shared" si="44"/>
        <v>1</v>
      </c>
      <c r="M404" s="4">
        <f t="shared" si="45"/>
        <v>1</v>
      </c>
      <c r="CD404" s="43"/>
      <c r="CI404" s="4">
        <v>1</v>
      </c>
      <c r="CV404" s="4">
        <f t="shared" si="46"/>
        <v>1</v>
      </c>
      <c r="CW404" s="44"/>
    </row>
    <row r="405" spans="1:101" s="4" customFormat="1">
      <c r="A405" s="4" t="s">
        <v>679</v>
      </c>
      <c r="B405" s="4" t="s">
        <v>493</v>
      </c>
      <c r="C405" s="44"/>
      <c r="E405" s="4" t="s">
        <v>156</v>
      </c>
      <c r="F405" s="4" t="s">
        <v>329</v>
      </c>
      <c r="G405" s="6">
        <v>30229450</v>
      </c>
      <c r="H405" s="44"/>
      <c r="I405" s="6"/>
      <c r="J405" s="6"/>
      <c r="K405" s="4">
        <f t="shared" si="43"/>
        <v>1</v>
      </c>
      <c r="L405" s="4">
        <f t="shared" si="44"/>
        <v>1</v>
      </c>
      <c r="M405" s="4">
        <f t="shared" si="45"/>
        <v>1</v>
      </c>
      <c r="CD405" s="43"/>
      <c r="CE405" s="4">
        <v>1</v>
      </c>
      <c r="CV405" s="4">
        <f t="shared" si="46"/>
        <v>1</v>
      </c>
      <c r="CW405" s="44"/>
    </row>
    <row r="406" spans="1:101" s="4" customFormat="1">
      <c r="A406" s="22" t="s">
        <v>688</v>
      </c>
      <c r="B406" s="4" t="s">
        <v>493</v>
      </c>
      <c r="C406" s="44"/>
      <c r="E406" s="4" t="s">
        <v>156</v>
      </c>
      <c r="F406" s="4" t="s">
        <v>685</v>
      </c>
      <c r="G406" s="6">
        <v>30209400</v>
      </c>
      <c r="H406" s="44"/>
      <c r="I406" s="6"/>
      <c r="J406" s="6"/>
      <c r="K406" s="4">
        <f t="shared" si="43"/>
        <v>1</v>
      </c>
      <c r="L406" s="4">
        <f t="shared" si="44"/>
        <v>1</v>
      </c>
      <c r="M406" s="4">
        <f t="shared" si="45"/>
        <v>1</v>
      </c>
      <c r="CD406" s="43"/>
      <c r="CH406" s="4">
        <v>1</v>
      </c>
      <c r="CV406" s="4">
        <f t="shared" si="46"/>
        <v>1</v>
      </c>
      <c r="CW406" s="44"/>
    </row>
    <row r="407" spans="1:101">
      <c r="A407" s="1" t="s">
        <v>693</v>
      </c>
      <c r="B407" s="4" t="s">
        <v>493</v>
      </c>
      <c r="C407" s="4"/>
      <c r="D407" s="4"/>
      <c r="E407" s="4" t="s">
        <v>156</v>
      </c>
      <c r="F407" s="6" t="s">
        <v>98</v>
      </c>
      <c r="G407" s="6"/>
      <c r="H407" s="4"/>
      <c r="I407" s="6"/>
      <c r="J407" s="6"/>
      <c r="K407" s="4">
        <f t="shared" si="43"/>
        <v>1</v>
      </c>
      <c r="L407" s="4">
        <f t="shared" si="44"/>
        <v>1</v>
      </c>
      <c r="M407" s="4">
        <f t="shared" si="45"/>
        <v>1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>
        <v>1</v>
      </c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>
        <f t="shared" si="46"/>
        <v>1</v>
      </c>
    </row>
    <row r="408" spans="1:101">
      <c r="A408" s="22" t="s">
        <v>175</v>
      </c>
      <c r="B408" s="4" t="s">
        <v>493</v>
      </c>
      <c r="C408" s="4"/>
      <c r="D408" s="4"/>
      <c r="E408" s="4" t="s">
        <v>153</v>
      </c>
      <c r="F408" s="6" t="s">
        <v>98</v>
      </c>
      <c r="G408" s="6">
        <v>30040600</v>
      </c>
      <c r="H408" s="4"/>
      <c r="I408" s="6"/>
      <c r="J408" s="6"/>
      <c r="K408" s="4">
        <f t="shared" si="43"/>
        <v>1</v>
      </c>
      <c r="L408" s="4">
        <f t="shared" si="44"/>
        <v>1</v>
      </c>
      <c r="M408" s="4">
        <f t="shared" si="45"/>
        <v>1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>
        <v>1</v>
      </c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>
        <f>SUM(CE408:CU408)</f>
        <v>1</v>
      </c>
    </row>
    <row r="409" spans="1:101">
      <c r="A409" s="22" t="s">
        <v>204</v>
      </c>
      <c r="B409" s="4" t="s">
        <v>493</v>
      </c>
      <c r="C409" s="4"/>
      <c r="D409" s="4"/>
      <c r="E409" s="4" t="s">
        <v>153</v>
      </c>
      <c r="F409" s="6" t="s">
        <v>5</v>
      </c>
      <c r="G409" s="6"/>
      <c r="H409" s="4"/>
      <c r="I409" s="6"/>
      <c r="J409" s="6"/>
      <c r="K409" s="4">
        <f t="shared" si="43"/>
        <v>1</v>
      </c>
      <c r="L409" s="4">
        <f t="shared" si="44"/>
        <v>1</v>
      </c>
      <c r="M409" s="4">
        <f t="shared" si="45"/>
        <v>1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>
        <v>1</v>
      </c>
      <c r="CT409" s="4"/>
      <c r="CU409" s="4"/>
      <c r="CV409" s="4">
        <f>SUM(CE409:CU409)</f>
        <v>1</v>
      </c>
    </row>
    <row r="411" spans="1:101">
      <c r="E411" s="42" t="s">
        <v>98</v>
      </c>
      <c r="F411" s="18">
        <f t="shared" ref="F411:F416" si="47">COUNTIF($F$380:$F$409,E411)</f>
        <v>14</v>
      </c>
    </row>
    <row r="412" spans="1:101">
      <c r="E412" s="33" t="s">
        <v>5</v>
      </c>
      <c r="F412" s="18">
        <f t="shared" si="47"/>
        <v>2</v>
      </c>
    </row>
    <row r="413" spans="1:101">
      <c r="E413" s="33" t="s">
        <v>91</v>
      </c>
      <c r="F413" s="18">
        <f t="shared" si="47"/>
        <v>2</v>
      </c>
    </row>
    <row r="414" spans="1:101">
      <c r="E414" s="33" t="s">
        <v>101</v>
      </c>
      <c r="F414" s="18">
        <f t="shared" si="47"/>
        <v>2</v>
      </c>
    </row>
    <row r="415" spans="1:101">
      <c r="E415" s="49" t="s">
        <v>685</v>
      </c>
      <c r="F415" s="18">
        <f t="shared" si="47"/>
        <v>2</v>
      </c>
    </row>
    <row r="416" spans="1:101">
      <c r="E416" s="33" t="s">
        <v>122</v>
      </c>
      <c r="F416" s="18">
        <f t="shared" si="47"/>
        <v>1</v>
      </c>
    </row>
    <row r="417" spans="5:6">
      <c r="E417" s="49" t="s">
        <v>214</v>
      </c>
      <c r="F417" s="18">
        <f>25-SUM(F411:F416)</f>
        <v>2</v>
      </c>
    </row>
  </sheetData>
  <sortState xmlns:xlrd2="http://schemas.microsoft.com/office/spreadsheetml/2017/richdata2" ref="A380:CW409">
    <sortCondition ref="E380:E409"/>
  </sortState>
  <customSheetViews>
    <customSheetView guid="{6404D4D4-C99C-476E-9176-BD7CCE5727E3}" showPageBreaks="1" fitToPage="1" printArea="1" view="pageBreakPreview">
      <pane xSplit="21" ySplit="1" topLeftCell="V2" activePane="bottomRight" state="frozen"/>
      <selection pane="bottomRight"/>
      <rowBreaks count="9" manualBreakCount="9">
        <brk id="17" max="18" man="1"/>
        <brk id="56" max="18" man="1"/>
        <brk id="99" max="18" man="1"/>
        <brk id="119" max="18" man="1"/>
        <brk id="148" max="18" man="1"/>
        <brk id="188" max="18" man="1"/>
        <brk id="238" max="18" man="1"/>
        <brk id="290" max="18" man="1"/>
        <brk id="345" max="18" man="1"/>
      </rowBreaks>
      <pageMargins left="0.70866141732283472" right="0.70866141732283472" top="0.74803149606299213" bottom="0.55118110236220474" header="0.31496062992125984" footer="0.31496062992125984"/>
      <printOptions gridLines="1"/>
      <pageSetup paperSize="9" scale="67" fitToHeight="0" orientation="portrait" blackAndWhite="1" r:id="rId1"/>
    </customSheetView>
    <customSheetView guid="{5380916D-65D5-47C1-A0D8-93C0DF6EC42C}" showPageBreaks="1" fitToPage="1" printArea="1" view="pageBreakPreview">
      <pane xSplit="21" ySplit="1" topLeftCell="V2" activePane="bottomRight" state="frozen"/>
      <selection pane="bottomRight"/>
      <pageMargins left="0.70866141732283472" right="0.70866141732283472" top="0.74803149606299213" bottom="0.55118110236220474" header="0.31496062992125984" footer="0.31496062992125984"/>
      <printOptions gridLines="1"/>
      <pageSetup paperSize="9" scale="67" fitToHeight="0" orientation="portrait" blackAndWhite="1" r:id="rId2"/>
    </customSheetView>
  </customSheetViews>
  <conditionalFormatting sqref="G80">
    <cfRule type="duplicateValues" dxfId="0" priority="1"/>
  </conditionalFormatting>
  <printOptions gridLines="1"/>
  <pageMargins left="0.70866141732283472" right="0.70866141732283472" top="0.74803149606299213" bottom="0.55118110236220474" header="0.31496062992125984" footer="0.31496062992125984"/>
  <pageSetup paperSize="9" scale="11" orientation="portrait" blackAndWhite="1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19BF-055F-4A52-B041-B778313B0EBF}">
  <sheetPr>
    <pageSetUpPr fitToPage="1"/>
  </sheetPr>
  <dimension ref="A1:Q97"/>
  <sheetViews>
    <sheetView workbookViewId="0">
      <pane ySplit="1" topLeftCell="A2" activePane="bottomLeft" state="frozen"/>
      <selection pane="bottomLeft"/>
    </sheetView>
  </sheetViews>
  <sheetFormatPr defaultRowHeight="14.4"/>
  <cols>
    <col min="2" max="2" width="8.88671875" style="2"/>
    <col min="3" max="3" width="21.44140625" customWidth="1"/>
    <col min="4" max="4" width="9" bestFit="1" customWidth="1"/>
    <col min="5" max="5" width="13.21875" customWidth="1"/>
    <col min="6" max="12" width="8.88671875" customWidth="1"/>
  </cols>
  <sheetData>
    <row r="1" spans="1:15" ht="43.2">
      <c r="A1" t="s">
        <v>85</v>
      </c>
      <c r="B1" s="2" t="s">
        <v>83</v>
      </c>
      <c r="C1" t="s">
        <v>73</v>
      </c>
      <c r="D1" t="s">
        <v>718</v>
      </c>
      <c r="E1" t="s">
        <v>74</v>
      </c>
      <c r="F1" t="s">
        <v>84</v>
      </c>
      <c r="G1" s="1" t="s">
        <v>729</v>
      </c>
      <c r="H1" s="1" t="s">
        <v>211</v>
      </c>
      <c r="I1" s="1" t="s">
        <v>212</v>
      </c>
      <c r="J1" s="1" t="s">
        <v>213</v>
      </c>
      <c r="K1" s="1" t="s">
        <v>214</v>
      </c>
      <c r="L1" s="1" t="s">
        <v>544</v>
      </c>
      <c r="M1" s="1" t="s">
        <v>638</v>
      </c>
      <c r="N1" s="1"/>
      <c r="O1" s="1" t="s">
        <v>713</v>
      </c>
    </row>
    <row r="2" spans="1:15">
      <c r="A2" s="2">
        <v>3600</v>
      </c>
      <c r="B2" s="2">
        <v>3600</v>
      </c>
      <c r="C2" t="s">
        <v>17</v>
      </c>
      <c r="D2" t="s">
        <v>719</v>
      </c>
      <c r="E2" t="s">
        <v>76</v>
      </c>
      <c r="F2">
        <v>1978</v>
      </c>
      <c r="G2">
        <v>3</v>
      </c>
      <c r="H2" t="s">
        <v>219</v>
      </c>
      <c r="L2" t="s">
        <v>551</v>
      </c>
      <c r="M2" t="s">
        <v>103</v>
      </c>
    </row>
    <row r="3" spans="1:15">
      <c r="A3" s="2">
        <v>3601</v>
      </c>
      <c r="B3" s="2">
        <v>3601</v>
      </c>
      <c r="C3" t="s">
        <v>18</v>
      </c>
      <c r="D3" t="s">
        <v>719</v>
      </c>
      <c r="E3" t="s">
        <v>76</v>
      </c>
      <c r="F3">
        <v>1978</v>
      </c>
      <c r="G3">
        <v>3</v>
      </c>
      <c r="H3" t="s">
        <v>219</v>
      </c>
      <c r="L3" t="s">
        <v>551</v>
      </c>
      <c r="M3" t="s">
        <v>103</v>
      </c>
    </row>
    <row r="4" spans="1:15">
      <c r="A4" s="2">
        <v>3602</v>
      </c>
      <c r="B4" s="2">
        <v>3602</v>
      </c>
      <c r="C4" t="s">
        <v>72</v>
      </c>
      <c r="D4" t="s">
        <v>719</v>
      </c>
      <c r="E4" t="s">
        <v>76</v>
      </c>
      <c r="F4">
        <v>1992</v>
      </c>
      <c r="G4">
        <v>3</v>
      </c>
      <c r="H4" t="s">
        <v>219</v>
      </c>
      <c r="L4" t="s">
        <v>551</v>
      </c>
      <c r="M4" t="s">
        <v>103</v>
      </c>
    </row>
    <row r="5" spans="1:15">
      <c r="A5" s="2">
        <v>3605</v>
      </c>
      <c r="B5" s="2" t="s">
        <v>7</v>
      </c>
      <c r="C5" t="s">
        <v>47</v>
      </c>
      <c r="D5" t="s">
        <v>719</v>
      </c>
      <c r="E5" t="s">
        <v>77</v>
      </c>
      <c r="F5">
        <v>1979</v>
      </c>
      <c r="G5">
        <v>6</v>
      </c>
      <c r="K5" t="s">
        <v>218</v>
      </c>
      <c r="L5" s="5"/>
      <c r="M5" t="s">
        <v>101</v>
      </c>
    </row>
    <row r="6" spans="1:15">
      <c r="A6" s="2">
        <v>3606</v>
      </c>
      <c r="B6" s="2">
        <v>3606</v>
      </c>
      <c r="C6" t="s">
        <v>19</v>
      </c>
      <c r="D6" t="s">
        <v>719</v>
      </c>
      <c r="E6" t="s">
        <v>77</v>
      </c>
      <c r="F6">
        <v>1979</v>
      </c>
      <c r="G6">
        <v>4</v>
      </c>
      <c r="H6" t="s">
        <v>220</v>
      </c>
      <c r="J6" t="s">
        <v>220</v>
      </c>
      <c r="L6" s="13"/>
      <c r="M6" t="s">
        <v>101</v>
      </c>
    </row>
    <row r="7" spans="1:15">
      <c r="A7" s="2">
        <v>3607</v>
      </c>
      <c r="B7" s="2">
        <v>3607</v>
      </c>
      <c r="C7" t="s">
        <v>20</v>
      </c>
      <c r="D7" t="s">
        <v>719</v>
      </c>
      <c r="E7" t="s">
        <v>77</v>
      </c>
      <c r="F7">
        <v>1978</v>
      </c>
      <c r="G7">
        <v>4</v>
      </c>
      <c r="H7" t="s">
        <v>219</v>
      </c>
      <c r="L7" s="12"/>
      <c r="M7" t="s">
        <v>98</v>
      </c>
    </row>
    <row r="8" spans="1:15">
      <c r="A8" s="2">
        <v>3608</v>
      </c>
      <c r="B8" s="2">
        <v>3608</v>
      </c>
      <c r="C8" t="s">
        <v>21</v>
      </c>
      <c r="D8" t="s">
        <v>719</v>
      </c>
      <c r="E8" t="s">
        <v>77</v>
      </c>
      <c r="F8">
        <v>1978</v>
      </c>
      <c r="G8">
        <v>4</v>
      </c>
      <c r="H8" t="s">
        <v>220</v>
      </c>
      <c r="I8" t="s">
        <v>220</v>
      </c>
      <c r="J8" t="s">
        <v>220</v>
      </c>
      <c r="L8" s="13"/>
      <c r="M8" t="s">
        <v>98</v>
      </c>
    </row>
    <row r="9" spans="1:15">
      <c r="A9" s="2">
        <v>3609</v>
      </c>
      <c r="B9" s="2">
        <v>3609</v>
      </c>
      <c r="C9" t="s">
        <v>22</v>
      </c>
      <c r="D9" t="s">
        <v>719</v>
      </c>
      <c r="E9" t="s">
        <v>78</v>
      </c>
      <c r="F9">
        <v>1978</v>
      </c>
      <c r="H9" t="s">
        <v>220</v>
      </c>
      <c r="I9" t="s">
        <v>222</v>
      </c>
      <c r="J9" t="s">
        <v>222</v>
      </c>
      <c r="L9" s="14"/>
      <c r="M9" t="s">
        <v>101</v>
      </c>
    </row>
    <row r="10" spans="1:15">
      <c r="A10" s="2">
        <v>3610</v>
      </c>
      <c r="B10" s="2">
        <v>3610</v>
      </c>
      <c r="C10" t="s">
        <v>56</v>
      </c>
      <c r="D10" t="s">
        <v>719</v>
      </c>
      <c r="E10" t="s">
        <v>77</v>
      </c>
      <c r="F10">
        <v>1980</v>
      </c>
      <c r="G10">
        <v>4</v>
      </c>
      <c r="H10" t="s">
        <v>218</v>
      </c>
      <c r="L10" s="12"/>
      <c r="M10" t="s">
        <v>120</v>
      </c>
    </row>
    <row r="11" spans="1:15">
      <c r="A11" s="2">
        <v>3611</v>
      </c>
      <c r="B11" s="3" t="s">
        <v>6</v>
      </c>
      <c r="C11" t="s">
        <v>16</v>
      </c>
      <c r="D11" t="s">
        <v>719</v>
      </c>
      <c r="E11" t="s">
        <v>75</v>
      </c>
      <c r="F11">
        <v>1980</v>
      </c>
      <c r="H11" t="s">
        <v>219</v>
      </c>
      <c r="L11" t="s">
        <v>559</v>
      </c>
      <c r="M11" t="s">
        <v>559</v>
      </c>
    </row>
    <row r="12" spans="1:15">
      <c r="A12" s="2">
        <v>3612</v>
      </c>
      <c r="B12" s="2">
        <v>3612</v>
      </c>
      <c r="C12" t="s">
        <v>23</v>
      </c>
      <c r="D12" t="s">
        <v>719</v>
      </c>
      <c r="E12" t="s">
        <v>77</v>
      </c>
      <c r="F12">
        <v>1978</v>
      </c>
      <c r="G12">
        <v>4</v>
      </c>
      <c r="H12" t="s">
        <v>220</v>
      </c>
      <c r="I12" t="s">
        <v>220</v>
      </c>
      <c r="L12" s="14"/>
      <c r="M12" t="s">
        <v>101</v>
      </c>
    </row>
    <row r="13" spans="1:15">
      <c r="A13" s="2">
        <v>3616</v>
      </c>
      <c r="B13" s="2">
        <v>3616</v>
      </c>
      <c r="C13" t="s">
        <v>24</v>
      </c>
      <c r="D13" t="s">
        <v>719</v>
      </c>
      <c r="E13" t="s">
        <v>78</v>
      </c>
      <c r="F13">
        <v>1978</v>
      </c>
      <c r="G13">
        <v>2</v>
      </c>
      <c r="H13" t="s">
        <v>220</v>
      </c>
      <c r="I13" t="s">
        <v>220</v>
      </c>
      <c r="L13" s="14"/>
      <c r="M13" t="s">
        <v>101</v>
      </c>
    </row>
    <row r="14" spans="1:15">
      <c r="A14" s="2">
        <v>3617</v>
      </c>
      <c r="B14" s="2">
        <v>3617</v>
      </c>
      <c r="C14" t="s">
        <v>48</v>
      </c>
      <c r="D14" t="s">
        <v>719</v>
      </c>
      <c r="E14" t="s">
        <v>77</v>
      </c>
      <c r="F14">
        <v>1979</v>
      </c>
      <c r="G14">
        <v>2</v>
      </c>
      <c r="H14" t="s">
        <v>220</v>
      </c>
      <c r="J14" t="s">
        <v>220</v>
      </c>
      <c r="L14" s="13"/>
      <c r="M14" t="s">
        <v>101</v>
      </c>
    </row>
    <row r="15" spans="1:15">
      <c r="A15" s="2">
        <v>3619</v>
      </c>
      <c r="B15" s="2" t="s">
        <v>8</v>
      </c>
      <c r="C15" t="s">
        <v>49</v>
      </c>
      <c r="D15" t="s">
        <v>719</v>
      </c>
      <c r="E15" t="s">
        <v>77</v>
      </c>
      <c r="F15">
        <v>1979</v>
      </c>
      <c r="G15">
        <v>6</v>
      </c>
      <c r="K15" t="s">
        <v>218</v>
      </c>
      <c r="L15" s="5"/>
      <c r="M15" t="s">
        <v>120</v>
      </c>
    </row>
    <row r="16" spans="1:15">
      <c r="A16" s="2">
        <v>3620</v>
      </c>
      <c r="B16" s="2">
        <v>3620</v>
      </c>
      <c r="C16" t="s">
        <v>25</v>
      </c>
      <c r="D16" t="s">
        <v>719</v>
      </c>
      <c r="E16" t="s">
        <v>75</v>
      </c>
      <c r="F16">
        <v>1978</v>
      </c>
      <c r="G16">
        <v>2</v>
      </c>
      <c r="H16" t="s">
        <v>219</v>
      </c>
      <c r="L16" s="12"/>
      <c r="M16" t="s">
        <v>98</v>
      </c>
    </row>
    <row r="17" spans="1:13">
      <c r="A17" s="2">
        <v>3621</v>
      </c>
      <c r="B17" s="2">
        <v>3621</v>
      </c>
      <c r="C17" t="s">
        <v>26</v>
      </c>
      <c r="D17" t="s">
        <v>719</v>
      </c>
      <c r="E17" t="s">
        <v>75</v>
      </c>
      <c r="F17">
        <v>1978</v>
      </c>
      <c r="G17">
        <v>2</v>
      </c>
      <c r="H17" t="s">
        <v>218</v>
      </c>
      <c r="L17" s="5"/>
      <c r="M17" t="s">
        <v>120</v>
      </c>
    </row>
    <row r="18" spans="1:13">
      <c r="A18" s="2">
        <v>3622</v>
      </c>
      <c r="B18" s="2">
        <v>3622</v>
      </c>
      <c r="C18" t="s">
        <v>50</v>
      </c>
      <c r="D18" t="s">
        <v>719</v>
      </c>
      <c r="E18" t="s">
        <v>78</v>
      </c>
      <c r="F18">
        <v>1979</v>
      </c>
      <c r="G18">
        <v>3</v>
      </c>
      <c r="H18" t="s">
        <v>220</v>
      </c>
      <c r="I18" t="s">
        <v>222</v>
      </c>
      <c r="J18" t="s">
        <v>222</v>
      </c>
      <c r="L18" s="14"/>
      <c r="M18" t="s">
        <v>98</v>
      </c>
    </row>
    <row r="19" spans="1:13">
      <c r="A19" s="2">
        <v>3623</v>
      </c>
      <c r="B19" s="2" t="s">
        <v>9</v>
      </c>
      <c r="C19" t="s">
        <v>51</v>
      </c>
      <c r="D19" t="s">
        <v>719</v>
      </c>
      <c r="E19" t="s">
        <v>77</v>
      </c>
      <c r="F19">
        <v>1979</v>
      </c>
      <c r="G19">
        <v>6</v>
      </c>
      <c r="K19" t="s">
        <v>218</v>
      </c>
      <c r="L19" s="5"/>
      <c r="M19" t="s">
        <v>101</v>
      </c>
    </row>
    <row r="20" spans="1:13">
      <c r="A20" s="2">
        <v>3624</v>
      </c>
      <c r="B20" s="2">
        <v>3624</v>
      </c>
      <c r="C20" t="s">
        <v>63</v>
      </c>
      <c r="D20" t="s">
        <v>719</v>
      </c>
      <c r="E20" t="s">
        <v>77</v>
      </c>
      <c r="F20">
        <v>1981</v>
      </c>
      <c r="G20">
        <v>5</v>
      </c>
      <c r="H20" t="s">
        <v>220</v>
      </c>
      <c r="L20" s="5"/>
      <c r="M20" t="s">
        <v>99</v>
      </c>
    </row>
    <row r="21" spans="1:13">
      <c r="A21" s="2">
        <v>3625</v>
      </c>
      <c r="B21" s="2">
        <v>3625</v>
      </c>
      <c r="C21" t="s">
        <v>68</v>
      </c>
      <c r="D21" t="s">
        <v>719</v>
      </c>
      <c r="E21" t="s">
        <v>77</v>
      </c>
      <c r="F21">
        <v>1983</v>
      </c>
      <c r="G21">
        <v>2</v>
      </c>
      <c r="H21" t="s">
        <v>220</v>
      </c>
      <c r="I21" t="s">
        <v>220</v>
      </c>
      <c r="L21" s="14"/>
      <c r="M21" t="s">
        <v>99</v>
      </c>
    </row>
    <row r="22" spans="1:13">
      <c r="A22" s="2">
        <v>3630</v>
      </c>
      <c r="B22" s="2">
        <v>3630</v>
      </c>
      <c r="C22" t="s">
        <v>27</v>
      </c>
      <c r="D22" t="s">
        <v>719</v>
      </c>
      <c r="E22" t="s">
        <v>76</v>
      </c>
      <c r="F22">
        <v>1978</v>
      </c>
      <c r="G22">
        <v>2</v>
      </c>
      <c r="H22" t="s">
        <v>220</v>
      </c>
      <c r="J22" t="s">
        <v>220</v>
      </c>
      <c r="L22" s="13"/>
      <c r="M22" t="s">
        <v>103</v>
      </c>
    </row>
    <row r="23" spans="1:13">
      <c r="A23" s="2">
        <v>3635</v>
      </c>
      <c r="B23" s="2">
        <v>3635</v>
      </c>
      <c r="C23" t="s">
        <v>28</v>
      </c>
      <c r="D23" t="s">
        <v>719</v>
      </c>
      <c r="E23" t="s">
        <v>77</v>
      </c>
      <c r="F23">
        <v>1980</v>
      </c>
      <c r="G23">
        <v>2</v>
      </c>
      <c r="H23" t="s">
        <v>220</v>
      </c>
      <c r="I23" t="s">
        <v>220</v>
      </c>
      <c r="L23" s="14"/>
      <c r="M23" t="s">
        <v>639</v>
      </c>
    </row>
    <row r="24" spans="1:13">
      <c r="A24" s="2">
        <v>3636</v>
      </c>
      <c r="B24" s="2">
        <v>3636</v>
      </c>
      <c r="C24" t="s">
        <v>64</v>
      </c>
      <c r="D24" t="s">
        <v>719</v>
      </c>
      <c r="E24" t="s">
        <v>77</v>
      </c>
      <c r="F24">
        <v>1982</v>
      </c>
      <c r="G24">
        <v>3</v>
      </c>
      <c r="H24" t="s">
        <v>557</v>
      </c>
      <c r="L24" s="12"/>
      <c r="M24" t="s">
        <v>120</v>
      </c>
    </row>
    <row r="25" spans="1:13">
      <c r="A25" s="2">
        <v>3637</v>
      </c>
      <c r="B25" s="2">
        <v>3637</v>
      </c>
      <c r="C25" t="s">
        <v>65</v>
      </c>
      <c r="D25" t="s">
        <v>719</v>
      </c>
      <c r="E25" t="s">
        <v>77</v>
      </c>
      <c r="F25">
        <v>1982</v>
      </c>
      <c r="G25">
        <v>2</v>
      </c>
      <c r="H25" t="s">
        <v>218</v>
      </c>
      <c r="I25" t="s">
        <v>220</v>
      </c>
      <c r="K25" t="s">
        <v>216</v>
      </c>
      <c r="L25" s="14"/>
      <c r="M25" t="s">
        <v>639</v>
      </c>
    </row>
    <row r="26" spans="1:13">
      <c r="A26" s="2">
        <v>3640</v>
      </c>
      <c r="B26" s="2">
        <v>3640</v>
      </c>
      <c r="C26" t="s">
        <v>29</v>
      </c>
      <c r="D26" t="s">
        <v>719</v>
      </c>
      <c r="E26" t="s">
        <v>77</v>
      </c>
      <c r="F26">
        <v>1978</v>
      </c>
      <c r="G26">
        <v>2</v>
      </c>
      <c r="H26" t="s">
        <v>220</v>
      </c>
      <c r="I26" t="s">
        <v>222</v>
      </c>
      <c r="J26" t="s">
        <v>222</v>
      </c>
      <c r="L26" s="14"/>
      <c r="M26" t="s">
        <v>101</v>
      </c>
    </row>
    <row r="27" spans="1:13">
      <c r="A27" s="2">
        <v>3641</v>
      </c>
      <c r="B27" s="2">
        <v>3641</v>
      </c>
      <c r="C27" t="s">
        <v>30</v>
      </c>
      <c r="D27" t="s">
        <v>719</v>
      </c>
      <c r="E27" t="s">
        <v>78</v>
      </c>
      <c r="F27">
        <v>1978</v>
      </c>
      <c r="G27">
        <v>2</v>
      </c>
      <c r="H27" t="s">
        <v>557</v>
      </c>
      <c r="L27" s="12"/>
      <c r="M27" t="s">
        <v>101</v>
      </c>
    </row>
    <row r="28" spans="1:13">
      <c r="A28" s="2">
        <v>3642</v>
      </c>
      <c r="B28" s="2">
        <v>3642</v>
      </c>
      <c r="C28" t="s">
        <v>31</v>
      </c>
      <c r="D28" t="s">
        <v>719</v>
      </c>
      <c r="E28" t="s">
        <v>77</v>
      </c>
      <c r="F28">
        <v>1978</v>
      </c>
      <c r="G28">
        <v>2</v>
      </c>
      <c r="H28" t="s">
        <v>220</v>
      </c>
      <c r="I28" t="s">
        <v>220</v>
      </c>
      <c r="L28" s="14"/>
      <c r="M28" t="s">
        <v>98</v>
      </c>
    </row>
    <row r="29" spans="1:13">
      <c r="A29" s="2">
        <v>3643</v>
      </c>
      <c r="B29" s="2">
        <v>3643</v>
      </c>
      <c r="C29" t="s">
        <v>32</v>
      </c>
      <c r="D29" t="s">
        <v>719</v>
      </c>
      <c r="E29" t="s">
        <v>79</v>
      </c>
      <c r="F29">
        <v>1978</v>
      </c>
      <c r="G29">
        <v>2</v>
      </c>
      <c r="H29" t="s">
        <v>220</v>
      </c>
      <c r="I29" t="s">
        <v>220</v>
      </c>
      <c r="L29" s="14"/>
      <c r="M29" t="s">
        <v>98</v>
      </c>
    </row>
    <row r="30" spans="1:13">
      <c r="A30" s="2">
        <v>3644</v>
      </c>
      <c r="B30" s="2">
        <v>3644</v>
      </c>
      <c r="C30" t="s">
        <v>33</v>
      </c>
      <c r="D30" t="s">
        <v>719</v>
      </c>
      <c r="E30" t="s">
        <v>77</v>
      </c>
      <c r="F30">
        <v>1979</v>
      </c>
      <c r="G30">
        <v>3</v>
      </c>
      <c r="H30" t="s">
        <v>220</v>
      </c>
      <c r="J30" t="s">
        <v>220</v>
      </c>
      <c r="L30" s="13"/>
      <c r="M30" t="s">
        <v>98</v>
      </c>
    </row>
    <row r="31" spans="1:13">
      <c r="A31" s="2">
        <v>3645</v>
      </c>
      <c r="B31" s="2" t="s">
        <v>10</v>
      </c>
      <c r="C31" t="s">
        <v>52</v>
      </c>
      <c r="D31" t="s">
        <v>719</v>
      </c>
      <c r="E31" t="s">
        <v>77</v>
      </c>
      <c r="F31">
        <v>1979</v>
      </c>
      <c r="G31">
        <v>6</v>
      </c>
      <c r="K31" t="s">
        <v>218</v>
      </c>
      <c r="L31" s="5"/>
      <c r="M31" t="s">
        <v>98</v>
      </c>
    </row>
    <row r="32" spans="1:13">
      <c r="A32" s="2">
        <v>3646</v>
      </c>
      <c r="B32" s="2">
        <v>3646</v>
      </c>
      <c r="C32" t="s">
        <v>34</v>
      </c>
      <c r="D32" t="s">
        <v>719</v>
      </c>
      <c r="E32" t="s">
        <v>79</v>
      </c>
      <c r="F32">
        <v>1979</v>
      </c>
      <c r="G32">
        <v>2</v>
      </c>
      <c r="H32" t="s">
        <v>220</v>
      </c>
      <c r="I32" t="s">
        <v>220</v>
      </c>
      <c r="L32" s="14"/>
      <c r="M32" t="s">
        <v>101</v>
      </c>
    </row>
    <row r="33" spans="1:13">
      <c r="A33" s="2">
        <v>3648</v>
      </c>
      <c r="B33" s="2">
        <v>3648</v>
      </c>
      <c r="C33" t="s">
        <v>71</v>
      </c>
      <c r="D33" t="s">
        <v>719</v>
      </c>
      <c r="E33" t="s">
        <v>79</v>
      </c>
      <c r="F33">
        <v>1991</v>
      </c>
      <c r="G33">
        <v>2</v>
      </c>
      <c r="H33" t="s">
        <v>220</v>
      </c>
      <c r="L33" s="5"/>
      <c r="M33" t="s">
        <v>103</v>
      </c>
    </row>
    <row r="34" spans="1:13">
      <c r="A34" s="2">
        <v>3655</v>
      </c>
      <c r="B34" s="2" t="s">
        <v>11</v>
      </c>
      <c r="C34" t="s">
        <v>53</v>
      </c>
      <c r="D34" t="s">
        <v>719</v>
      </c>
      <c r="E34" t="s">
        <v>77</v>
      </c>
      <c r="F34">
        <v>1979</v>
      </c>
      <c r="G34">
        <v>6</v>
      </c>
      <c r="H34" t="s">
        <v>223</v>
      </c>
      <c r="K34" t="s">
        <v>224</v>
      </c>
      <c r="L34" s="5"/>
      <c r="M34" t="s">
        <v>98</v>
      </c>
    </row>
    <row r="35" spans="1:13">
      <c r="A35" s="2">
        <v>3656</v>
      </c>
      <c r="B35" s="3" t="s">
        <v>14</v>
      </c>
      <c r="C35" t="s">
        <v>57</v>
      </c>
      <c r="D35" t="s">
        <v>719</v>
      </c>
      <c r="E35" t="s">
        <v>77</v>
      </c>
      <c r="F35">
        <v>1980</v>
      </c>
      <c r="H35" t="s">
        <v>218</v>
      </c>
      <c r="L35" t="s">
        <v>559</v>
      </c>
      <c r="M35" t="s">
        <v>559</v>
      </c>
    </row>
    <row r="36" spans="1:13">
      <c r="A36" s="2">
        <v>3657</v>
      </c>
      <c r="B36" s="2">
        <v>3657</v>
      </c>
      <c r="C36" t="s">
        <v>66</v>
      </c>
      <c r="D36" t="s">
        <v>719</v>
      </c>
      <c r="E36" t="s">
        <v>77</v>
      </c>
      <c r="F36">
        <v>1980</v>
      </c>
      <c r="G36">
        <v>5</v>
      </c>
      <c r="H36" t="s">
        <v>220</v>
      </c>
      <c r="I36" t="s">
        <v>220</v>
      </c>
      <c r="L36" s="14"/>
      <c r="M36" t="s">
        <v>99</v>
      </c>
    </row>
    <row r="37" spans="1:13">
      <c r="A37" s="2">
        <v>3658</v>
      </c>
      <c r="B37" s="2">
        <v>3658</v>
      </c>
      <c r="C37" t="s">
        <v>210</v>
      </c>
      <c r="D37" t="s">
        <v>721</v>
      </c>
      <c r="E37" t="s">
        <v>75</v>
      </c>
      <c r="F37">
        <v>1983</v>
      </c>
      <c r="G37">
        <v>2</v>
      </c>
      <c r="H37" t="s">
        <v>220</v>
      </c>
      <c r="L37" s="5"/>
      <c r="M37" t="s">
        <v>99</v>
      </c>
    </row>
    <row r="38" spans="1:13">
      <c r="A38" s="2">
        <v>3660</v>
      </c>
      <c r="B38" s="2" t="s">
        <v>12</v>
      </c>
      <c r="C38" t="s">
        <v>54</v>
      </c>
      <c r="D38" t="s">
        <v>719</v>
      </c>
      <c r="E38" t="s">
        <v>78</v>
      </c>
      <c r="F38">
        <v>1979</v>
      </c>
      <c r="G38">
        <v>6</v>
      </c>
      <c r="H38" t="s">
        <v>220</v>
      </c>
      <c r="L38" s="5"/>
      <c r="M38" t="s">
        <v>101</v>
      </c>
    </row>
    <row r="39" spans="1:13">
      <c r="A39" s="2">
        <v>3661</v>
      </c>
      <c r="B39" s="2">
        <v>3661</v>
      </c>
      <c r="C39" t="s">
        <v>35</v>
      </c>
      <c r="D39" t="s">
        <v>719</v>
      </c>
      <c r="E39" t="s">
        <v>77</v>
      </c>
      <c r="F39">
        <v>1979</v>
      </c>
      <c r="G39">
        <v>5</v>
      </c>
      <c r="H39" t="s">
        <v>220</v>
      </c>
      <c r="I39" t="s">
        <v>220</v>
      </c>
      <c r="L39" s="14"/>
      <c r="M39" t="s">
        <v>101</v>
      </c>
    </row>
    <row r="40" spans="1:13">
      <c r="A40" s="2">
        <v>3662</v>
      </c>
      <c r="B40" s="2">
        <v>3662</v>
      </c>
      <c r="C40" t="s">
        <v>36</v>
      </c>
      <c r="D40" t="s">
        <v>719</v>
      </c>
      <c r="E40" t="s">
        <v>77</v>
      </c>
      <c r="F40">
        <v>1979</v>
      </c>
      <c r="G40">
        <v>5</v>
      </c>
      <c r="H40" t="s">
        <v>220</v>
      </c>
      <c r="I40" t="s">
        <v>220</v>
      </c>
      <c r="L40" s="14"/>
      <c r="M40" t="s">
        <v>98</v>
      </c>
    </row>
    <row r="41" spans="1:13">
      <c r="A41" s="2">
        <v>3663</v>
      </c>
      <c r="B41" s="2">
        <v>3663</v>
      </c>
      <c r="C41" t="s">
        <v>37</v>
      </c>
      <c r="D41" t="s">
        <v>719</v>
      </c>
      <c r="E41" t="s">
        <v>77</v>
      </c>
      <c r="F41">
        <v>1979</v>
      </c>
      <c r="G41">
        <v>5</v>
      </c>
      <c r="H41" t="s">
        <v>220</v>
      </c>
      <c r="I41" t="s">
        <v>220</v>
      </c>
      <c r="L41" s="14"/>
      <c r="M41" t="s">
        <v>101</v>
      </c>
    </row>
    <row r="42" spans="1:13">
      <c r="A42" s="2">
        <v>3664</v>
      </c>
      <c r="B42" s="2" t="s">
        <v>13</v>
      </c>
      <c r="C42" t="s">
        <v>55</v>
      </c>
      <c r="D42" t="s">
        <v>719</v>
      </c>
      <c r="E42" t="s">
        <v>77</v>
      </c>
      <c r="F42">
        <v>1979</v>
      </c>
      <c r="G42">
        <v>6</v>
      </c>
      <c r="K42" t="s">
        <v>218</v>
      </c>
      <c r="L42" s="5"/>
      <c r="M42" t="s">
        <v>99</v>
      </c>
    </row>
    <row r="43" spans="1:13">
      <c r="A43" s="2">
        <v>3670</v>
      </c>
      <c r="B43" s="3" t="s">
        <v>15</v>
      </c>
      <c r="C43" t="s">
        <v>58</v>
      </c>
      <c r="D43" t="s">
        <v>719</v>
      </c>
      <c r="E43" t="s">
        <v>77</v>
      </c>
      <c r="F43">
        <v>1980</v>
      </c>
      <c r="H43" t="s">
        <v>218</v>
      </c>
      <c r="L43" t="s">
        <v>559</v>
      </c>
      <c r="M43" t="s">
        <v>559</v>
      </c>
    </row>
    <row r="44" spans="1:13">
      <c r="A44" s="2">
        <v>3671</v>
      </c>
      <c r="B44" s="2">
        <v>3671</v>
      </c>
      <c r="C44" t="s">
        <v>70</v>
      </c>
      <c r="D44" t="s">
        <v>719</v>
      </c>
      <c r="E44" t="s">
        <v>79</v>
      </c>
      <c r="F44">
        <v>1984</v>
      </c>
      <c r="G44">
        <v>2</v>
      </c>
      <c r="H44" t="s">
        <v>220</v>
      </c>
      <c r="I44" t="s">
        <v>220</v>
      </c>
      <c r="J44" t="s">
        <v>221</v>
      </c>
      <c r="L44" s="13"/>
      <c r="M44" t="s">
        <v>103</v>
      </c>
    </row>
    <row r="45" spans="1:13">
      <c r="A45" s="2">
        <v>3672</v>
      </c>
      <c r="B45" s="2">
        <v>3672</v>
      </c>
      <c r="C45" t="s">
        <v>61</v>
      </c>
      <c r="D45" t="s">
        <v>719</v>
      </c>
      <c r="E45" t="s">
        <v>79</v>
      </c>
      <c r="F45">
        <v>1980</v>
      </c>
      <c r="G45">
        <v>2</v>
      </c>
      <c r="H45" t="s">
        <v>220</v>
      </c>
      <c r="I45" t="s">
        <v>220</v>
      </c>
      <c r="J45" t="s">
        <v>221</v>
      </c>
      <c r="L45" s="13"/>
      <c r="M45" t="s">
        <v>103</v>
      </c>
    </row>
    <row r="46" spans="1:13">
      <c r="A46" s="2">
        <v>3673</v>
      </c>
      <c r="B46" s="2">
        <v>3673</v>
      </c>
      <c r="C46" t="s">
        <v>67</v>
      </c>
      <c r="D46" t="s">
        <v>719</v>
      </c>
      <c r="E46" t="s">
        <v>79</v>
      </c>
      <c r="F46">
        <v>1982</v>
      </c>
      <c r="G46">
        <v>2</v>
      </c>
      <c r="H46" t="s">
        <v>220</v>
      </c>
      <c r="I46" t="s">
        <v>220</v>
      </c>
      <c r="J46" t="s">
        <v>221</v>
      </c>
      <c r="L46" s="13"/>
      <c r="M46" t="s">
        <v>103</v>
      </c>
    </row>
    <row r="47" spans="1:13">
      <c r="A47" s="2">
        <v>3675</v>
      </c>
      <c r="B47" s="2">
        <v>3675</v>
      </c>
      <c r="C47" t="s">
        <v>59</v>
      </c>
      <c r="D47" t="s">
        <v>719</v>
      </c>
      <c r="E47" t="s">
        <v>77</v>
      </c>
      <c r="F47">
        <v>1980</v>
      </c>
      <c r="G47">
        <v>5</v>
      </c>
      <c r="H47" t="s">
        <v>220</v>
      </c>
      <c r="I47" t="s">
        <v>220</v>
      </c>
      <c r="J47" t="s">
        <v>220</v>
      </c>
      <c r="L47" s="13"/>
      <c r="M47" t="s">
        <v>101</v>
      </c>
    </row>
    <row r="48" spans="1:13">
      <c r="A48" s="2">
        <v>3676</v>
      </c>
      <c r="B48" s="2">
        <v>3676</v>
      </c>
      <c r="C48" t="s">
        <v>62</v>
      </c>
      <c r="D48" t="s">
        <v>719</v>
      </c>
      <c r="E48" t="s">
        <v>78</v>
      </c>
      <c r="F48">
        <v>1981</v>
      </c>
      <c r="G48">
        <v>6</v>
      </c>
      <c r="H48" t="s">
        <v>220</v>
      </c>
      <c r="J48" t="s">
        <v>221</v>
      </c>
      <c r="L48" s="13"/>
      <c r="M48" t="s">
        <v>101</v>
      </c>
    </row>
    <row r="49" spans="1:15">
      <c r="A49" s="2">
        <v>3677</v>
      </c>
      <c r="B49" s="2">
        <v>3677</v>
      </c>
      <c r="C49" t="s">
        <v>60</v>
      </c>
      <c r="D49" t="s">
        <v>719</v>
      </c>
      <c r="E49" t="s">
        <v>79</v>
      </c>
      <c r="F49">
        <v>1980</v>
      </c>
      <c r="G49">
        <v>3</v>
      </c>
      <c r="H49" t="s">
        <v>220</v>
      </c>
      <c r="I49" t="s">
        <v>220</v>
      </c>
      <c r="L49" s="14"/>
      <c r="M49" t="s">
        <v>639</v>
      </c>
    </row>
    <row r="50" spans="1:15">
      <c r="A50" s="2">
        <v>3679</v>
      </c>
      <c r="B50" s="2">
        <v>3679</v>
      </c>
      <c r="C50" t="s">
        <v>86</v>
      </c>
      <c r="D50" t="s">
        <v>722</v>
      </c>
      <c r="E50" t="s">
        <v>78</v>
      </c>
      <c r="F50">
        <v>1982</v>
      </c>
      <c r="G50">
        <v>6</v>
      </c>
      <c r="H50" t="s">
        <v>220</v>
      </c>
      <c r="J50" t="s">
        <v>220</v>
      </c>
      <c r="L50" s="13"/>
      <c r="M50" t="s">
        <v>639</v>
      </c>
    </row>
    <row r="51" spans="1:15">
      <c r="A51" s="2">
        <v>3680</v>
      </c>
      <c r="B51" s="2">
        <v>3680</v>
      </c>
      <c r="C51" t="s">
        <v>38</v>
      </c>
      <c r="D51" t="s">
        <v>719</v>
      </c>
      <c r="E51" t="s">
        <v>78</v>
      </c>
      <c r="F51">
        <v>1980</v>
      </c>
      <c r="G51">
        <v>5</v>
      </c>
      <c r="H51" t="s">
        <v>220</v>
      </c>
      <c r="J51" t="s">
        <v>220</v>
      </c>
      <c r="L51" s="13"/>
      <c r="M51" t="s">
        <v>101</v>
      </c>
    </row>
    <row r="52" spans="1:15">
      <c r="A52" s="2">
        <v>3681</v>
      </c>
      <c r="B52" s="2">
        <v>3681</v>
      </c>
      <c r="C52" t="s">
        <v>39</v>
      </c>
      <c r="D52" t="s">
        <v>719</v>
      </c>
      <c r="E52" t="s">
        <v>77</v>
      </c>
      <c r="F52">
        <v>1979</v>
      </c>
      <c r="G52">
        <v>2</v>
      </c>
      <c r="H52" t="s">
        <v>220</v>
      </c>
      <c r="I52" t="s">
        <v>220</v>
      </c>
      <c r="L52" s="14"/>
      <c r="M52" t="s">
        <v>98</v>
      </c>
    </row>
    <row r="53" spans="1:15">
      <c r="A53" s="2">
        <v>3690</v>
      </c>
      <c r="B53" s="2">
        <v>3690</v>
      </c>
      <c r="C53" t="s">
        <v>40</v>
      </c>
      <c r="D53" t="s">
        <v>719</v>
      </c>
      <c r="E53" t="s">
        <v>77</v>
      </c>
      <c r="F53">
        <v>1979</v>
      </c>
      <c r="G53">
        <v>3</v>
      </c>
      <c r="H53" t="s">
        <v>220</v>
      </c>
      <c r="J53" t="s">
        <v>220</v>
      </c>
      <c r="L53" s="13"/>
      <c r="M53" t="s">
        <v>101</v>
      </c>
    </row>
    <row r="54" spans="1:15">
      <c r="A54" s="2">
        <v>3691</v>
      </c>
      <c r="B54" s="2">
        <v>3691</v>
      </c>
      <c r="C54" t="s">
        <v>40</v>
      </c>
      <c r="D54" t="s">
        <v>719</v>
      </c>
      <c r="E54" t="s">
        <v>77</v>
      </c>
      <c r="F54">
        <v>1979</v>
      </c>
      <c r="G54">
        <v>3</v>
      </c>
      <c r="H54" t="s">
        <v>220</v>
      </c>
      <c r="J54" t="s">
        <v>220</v>
      </c>
      <c r="L54" s="13"/>
      <c r="M54" t="s">
        <v>98</v>
      </c>
    </row>
    <row r="55" spans="1:15">
      <c r="A55" s="2">
        <v>3700</v>
      </c>
      <c r="B55" s="2">
        <v>3700</v>
      </c>
      <c r="C55" t="s">
        <v>209</v>
      </c>
      <c r="D55" t="s">
        <v>724</v>
      </c>
      <c r="E55" t="s">
        <v>77</v>
      </c>
      <c r="F55">
        <v>1978</v>
      </c>
      <c r="G55">
        <v>6</v>
      </c>
      <c r="H55" t="s">
        <v>216</v>
      </c>
      <c r="I55" t="s">
        <v>225</v>
      </c>
      <c r="L55" s="5"/>
      <c r="M55" t="s">
        <v>101</v>
      </c>
    </row>
    <row r="56" spans="1:15">
      <c r="A56" s="2">
        <v>3701</v>
      </c>
      <c r="B56" s="2">
        <v>3701</v>
      </c>
      <c r="C56" t="s">
        <v>41</v>
      </c>
      <c r="D56" t="s">
        <v>719</v>
      </c>
      <c r="E56" t="s">
        <v>75</v>
      </c>
      <c r="F56">
        <v>1978</v>
      </c>
      <c r="G56">
        <v>6</v>
      </c>
      <c r="H56" t="s">
        <v>218</v>
      </c>
      <c r="L56" s="5"/>
      <c r="M56" t="s">
        <v>101</v>
      </c>
    </row>
    <row r="57" spans="1:15">
      <c r="A57" s="2">
        <v>3702</v>
      </c>
      <c r="B57" s="2">
        <v>3702</v>
      </c>
      <c r="C57" t="s">
        <v>215</v>
      </c>
      <c r="D57" t="s">
        <v>723</v>
      </c>
      <c r="E57" t="s">
        <v>78</v>
      </c>
      <c r="F57">
        <v>1978</v>
      </c>
      <c r="G57">
        <v>6</v>
      </c>
      <c r="H57" t="s">
        <v>216</v>
      </c>
      <c r="I57" t="s">
        <v>216</v>
      </c>
      <c r="L57" s="14"/>
      <c r="M57" t="s">
        <v>98</v>
      </c>
    </row>
    <row r="58" spans="1:15">
      <c r="A58" s="2">
        <v>3703</v>
      </c>
      <c r="B58" s="2">
        <v>3703</v>
      </c>
      <c r="C58" t="s">
        <v>42</v>
      </c>
      <c r="D58" t="s">
        <v>719</v>
      </c>
      <c r="E58" t="s">
        <v>77</v>
      </c>
      <c r="F58">
        <v>1978</v>
      </c>
      <c r="G58">
        <v>6</v>
      </c>
      <c r="H58" t="s">
        <v>218</v>
      </c>
      <c r="L58" s="5"/>
      <c r="M58" t="s">
        <v>120</v>
      </c>
    </row>
    <row r="59" spans="1:15">
      <c r="A59" s="2">
        <v>3704</v>
      </c>
      <c r="B59" s="2">
        <v>3704</v>
      </c>
      <c r="C59" t="s">
        <v>43</v>
      </c>
      <c r="D59" t="s">
        <v>719</v>
      </c>
      <c r="E59" t="s">
        <v>80</v>
      </c>
      <c r="F59">
        <v>1978</v>
      </c>
      <c r="G59">
        <v>6</v>
      </c>
      <c r="H59" t="s">
        <v>218</v>
      </c>
      <c r="I59" t="s">
        <v>225</v>
      </c>
      <c r="L59" s="5"/>
      <c r="M59" t="s">
        <v>101</v>
      </c>
    </row>
    <row r="60" spans="1:15">
      <c r="A60" s="2">
        <v>3705</v>
      </c>
      <c r="B60" s="2">
        <v>3705</v>
      </c>
      <c r="C60" t="s">
        <v>44</v>
      </c>
      <c r="D60" t="s">
        <v>719</v>
      </c>
      <c r="E60" t="s">
        <v>75</v>
      </c>
      <c r="F60">
        <v>1978</v>
      </c>
      <c r="G60">
        <v>6</v>
      </c>
      <c r="H60" t="s">
        <v>218</v>
      </c>
      <c r="L60" s="5"/>
      <c r="M60" t="s">
        <v>98</v>
      </c>
    </row>
    <row r="61" spans="1:15">
      <c r="A61" s="2">
        <v>3706</v>
      </c>
      <c r="B61" s="2">
        <v>3706</v>
      </c>
      <c r="C61" t="s">
        <v>45</v>
      </c>
      <c r="D61" t="s">
        <v>719</v>
      </c>
      <c r="E61" t="s">
        <v>80</v>
      </c>
      <c r="F61">
        <v>1978</v>
      </c>
      <c r="G61">
        <v>6</v>
      </c>
      <c r="H61" t="s">
        <v>218</v>
      </c>
      <c r="L61" s="5"/>
      <c r="M61" t="s">
        <v>98</v>
      </c>
    </row>
    <row r="62" spans="1:15">
      <c r="A62" s="2">
        <v>3707</v>
      </c>
      <c r="B62" s="2">
        <v>3707</v>
      </c>
      <c r="C62" t="s">
        <v>46</v>
      </c>
      <c r="D62" t="s">
        <v>719</v>
      </c>
      <c r="E62" t="s">
        <v>75</v>
      </c>
      <c r="F62">
        <v>1978</v>
      </c>
      <c r="G62">
        <v>6</v>
      </c>
      <c r="H62" t="s">
        <v>218</v>
      </c>
      <c r="I62" t="s">
        <v>225</v>
      </c>
      <c r="L62" s="5"/>
      <c r="M62" t="s">
        <v>101</v>
      </c>
    </row>
    <row r="63" spans="1:15">
      <c r="A63" s="2">
        <v>7019</v>
      </c>
      <c r="B63" s="2">
        <v>7019</v>
      </c>
      <c r="C63" t="s">
        <v>217</v>
      </c>
      <c r="D63" t="s">
        <v>720</v>
      </c>
      <c r="E63" t="s">
        <v>79</v>
      </c>
      <c r="F63">
        <v>1980</v>
      </c>
      <c r="H63" t="s">
        <v>218</v>
      </c>
      <c r="L63" s="5"/>
      <c r="M63" t="s">
        <v>103</v>
      </c>
    </row>
    <row r="64" spans="1:15">
      <c r="A64" s="2">
        <v>7025</v>
      </c>
      <c r="B64" s="2">
        <v>7025</v>
      </c>
      <c r="C64" t="s">
        <v>208</v>
      </c>
      <c r="D64" t="s">
        <v>720</v>
      </c>
      <c r="E64" t="s">
        <v>79</v>
      </c>
      <c r="F64">
        <v>1992</v>
      </c>
      <c r="H64" t="s">
        <v>218</v>
      </c>
      <c r="L64" s="5"/>
      <c r="M64" t="s">
        <v>103</v>
      </c>
      <c r="O64" t="s">
        <v>783</v>
      </c>
    </row>
    <row r="65" spans="1:17">
      <c r="A65" s="2">
        <v>7050</v>
      </c>
      <c r="B65" s="2">
        <v>7050</v>
      </c>
      <c r="C65" t="s">
        <v>27</v>
      </c>
      <c r="D65" t="s">
        <v>719</v>
      </c>
      <c r="E65" t="s">
        <v>76</v>
      </c>
      <c r="F65">
        <v>1983</v>
      </c>
      <c r="H65" t="s">
        <v>558</v>
      </c>
      <c r="L65" s="5"/>
      <c r="M65" t="s">
        <v>103</v>
      </c>
      <c r="O65" t="s">
        <v>647</v>
      </c>
    </row>
    <row r="66" spans="1:17">
      <c r="A66" s="2">
        <v>7102</v>
      </c>
      <c r="B66" s="2">
        <v>7102</v>
      </c>
      <c r="C66" t="s">
        <v>69</v>
      </c>
      <c r="D66" t="s">
        <v>719</v>
      </c>
      <c r="E66" t="s">
        <v>77</v>
      </c>
      <c r="F66">
        <v>1983</v>
      </c>
      <c r="H66" t="s">
        <v>218</v>
      </c>
      <c r="L66" s="5"/>
      <c r="M66" t="s">
        <v>120</v>
      </c>
    </row>
    <row r="67" spans="1:17">
      <c r="A67" s="2">
        <v>7305</v>
      </c>
      <c r="B67" s="2">
        <v>7305</v>
      </c>
      <c r="C67" t="s">
        <v>81</v>
      </c>
      <c r="D67" t="s">
        <v>719</v>
      </c>
      <c r="E67" t="s">
        <v>78</v>
      </c>
      <c r="F67">
        <v>1984</v>
      </c>
      <c r="H67" t="s">
        <v>218</v>
      </c>
      <c r="L67" s="5"/>
      <c r="M67" t="s">
        <v>120</v>
      </c>
      <c r="O67" t="s">
        <v>648</v>
      </c>
    </row>
    <row r="68" spans="1:17">
      <c r="A68" s="2">
        <v>7315</v>
      </c>
      <c r="B68" s="2">
        <v>7315</v>
      </c>
      <c r="C68" t="s">
        <v>82</v>
      </c>
      <c r="D68" t="s">
        <v>719</v>
      </c>
      <c r="E68" t="s">
        <v>78</v>
      </c>
      <c r="F68">
        <v>1987</v>
      </c>
      <c r="H68" t="s">
        <v>218</v>
      </c>
      <c r="L68" s="5"/>
      <c r="M68" t="s">
        <v>120</v>
      </c>
      <c r="O68" t="s">
        <v>649</v>
      </c>
    </row>
    <row r="69" spans="1:17">
      <c r="A69" s="2"/>
    </row>
    <row r="70" spans="1:17">
      <c r="Q70" t="s">
        <v>510</v>
      </c>
    </row>
    <row r="71" spans="1:17">
      <c r="C71" t="s">
        <v>560</v>
      </c>
      <c r="E71">
        <f>COUNTA(B2:B68)</f>
        <v>67</v>
      </c>
      <c r="K71" t="s">
        <v>545</v>
      </c>
      <c r="L71" s="13">
        <v>14</v>
      </c>
    </row>
    <row r="72" spans="1:17">
      <c r="C72" t="s">
        <v>553</v>
      </c>
      <c r="F72">
        <v>14</v>
      </c>
      <c r="L72" s="14">
        <v>18</v>
      </c>
    </row>
    <row r="73" spans="1:17">
      <c r="C73" t="s">
        <v>554</v>
      </c>
      <c r="F73">
        <v>18</v>
      </c>
      <c r="L73" s="12">
        <v>5</v>
      </c>
    </row>
    <row r="74" spans="1:17">
      <c r="C74" t="s">
        <v>555</v>
      </c>
      <c r="F74">
        <v>29</v>
      </c>
      <c r="K74" t="s">
        <v>546</v>
      </c>
      <c r="L74" s="5">
        <v>24</v>
      </c>
    </row>
    <row r="75" spans="1:17">
      <c r="C75" s="5" t="s">
        <v>556</v>
      </c>
      <c r="D75" s="5"/>
      <c r="F75">
        <v>3</v>
      </c>
      <c r="K75" t="s">
        <v>559</v>
      </c>
      <c r="L75">
        <v>3</v>
      </c>
    </row>
    <row r="76" spans="1:17">
      <c r="C76" t="s">
        <v>551</v>
      </c>
      <c r="F76">
        <v>3</v>
      </c>
      <c r="K76" t="s">
        <v>551</v>
      </c>
      <c r="L76">
        <v>3</v>
      </c>
    </row>
    <row r="77" spans="1:17">
      <c r="F77">
        <f>SUM(F72:F76)</f>
        <v>67</v>
      </c>
      <c r="L77">
        <f>SUM(L71:L76)</f>
        <v>67</v>
      </c>
    </row>
    <row r="79" spans="1:17">
      <c r="L79" t="s">
        <v>101</v>
      </c>
      <c r="M79">
        <f>COUNTIF(M$2:M$68,L79)</f>
        <v>21</v>
      </c>
    </row>
    <row r="80" spans="1:17">
      <c r="L80" t="s">
        <v>103</v>
      </c>
      <c r="M80">
        <f t="shared" ref="M80:M85" si="0">COUNTIF(M$2:M$68,L80)</f>
        <v>11</v>
      </c>
    </row>
    <row r="81" spans="5:13">
      <c r="L81" t="s">
        <v>639</v>
      </c>
      <c r="M81">
        <f t="shared" si="0"/>
        <v>4</v>
      </c>
    </row>
    <row r="82" spans="5:13">
      <c r="E82" t="s">
        <v>84</v>
      </c>
      <c r="F82" t="s">
        <v>780</v>
      </c>
      <c r="H82" t="s">
        <v>781</v>
      </c>
      <c r="I82" t="s">
        <v>782</v>
      </c>
      <c r="L82" t="s">
        <v>99</v>
      </c>
      <c r="M82">
        <f t="shared" si="0"/>
        <v>5</v>
      </c>
    </row>
    <row r="83" spans="5:13">
      <c r="E83">
        <v>1978</v>
      </c>
      <c r="F83">
        <f>COUNTIF(F$2:F$68,E83)</f>
        <v>22</v>
      </c>
      <c r="H83" s="16">
        <f>F83/67*100</f>
        <v>32.835820895522389</v>
      </c>
      <c r="I83" s="16">
        <f>H83</f>
        <v>32.835820895522389</v>
      </c>
      <c r="L83" t="s">
        <v>120</v>
      </c>
      <c r="M83">
        <f t="shared" si="0"/>
        <v>8</v>
      </c>
    </row>
    <row r="84" spans="5:13">
      <c r="E84">
        <v>1979</v>
      </c>
      <c r="F84">
        <f t="shared" ref="F84:F97" si="1">COUNTIF(F$2:F$68,E84)</f>
        <v>18</v>
      </c>
      <c r="H84" s="16">
        <f t="shared" ref="H84:H97" si="2">F84/67*100</f>
        <v>26.865671641791046</v>
      </c>
      <c r="I84" s="16">
        <f>H83+H84</f>
        <v>59.701492537313435</v>
      </c>
      <c r="L84" t="s">
        <v>98</v>
      </c>
      <c r="M84">
        <f t="shared" si="0"/>
        <v>15</v>
      </c>
    </row>
    <row r="85" spans="5:13">
      <c r="E85">
        <v>1980</v>
      </c>
      <c r="F85">
        <f t="shared" si="1"/>
        <v>11</v>
      </c>
      <c r="H85" s="16">
        <f t="shared" si="2"/>
        <v>16.417910447761194</v>
      </c>
      <c r="I85" s="16">
        <f>I84+H85</f>
        <v>76.119402985074629</v>
      </c>
      <c r="L85" t="s">
        <v>559</v>
      </c>
      <c r="M85">
        <f t="shared" si="0"/>
        <v>3</v>
      </c>
    </row>
    <row r="86" spans="5:13">
      <c r="E86">
        <v>1981</v>
      </c>
      <c r="F86">
        <f t="shared" si="1"/>
        <v>2</v>
      </c>
      <c r="H86" s="16">
        <f t="shared" si="2"/>
        <v>2.9850746268656714</v>
      </c>
      <c r="I86" s="16">
        <f>I85+H86</f>
        <v>79.104477611940297</v>
      </c>
      <c r="M86">
        <f>SUM(M79:M85)</f>
        <v>67</v>
      </c>
    </row>
    <row r="87" spans="5:13">
      <c r="E87">
        <v>1982</v>
      </c>
      <c r="F87">
        <f t="shared" si="1"/>
        <v>4</v>
      </c>
      <c r="H87" s="16">
        <f t="shared" si="2"/>
        <v>5.9701492537313428</v>
      </c>
      <c r="I87" s="16">
        <f t="shared" ref="I87:I97" si="3">I86+H87</f>
        <v>85.074626865671632</v>
      </c>
    </row>
    <row r="88" spans="5:13">
      <c r="E88">
        <v>1983</v>
      </c>
      <c r="F88">
        <f t="shared" si="1"/>
        <v>4</v>
      </c>
      <c r="H88" s="16">
        <f t="shared" si="2"/>
        <v>5.9701492537313428</v>
      </c>
      <c r="I88" s="16">
        <f t="shared" si="3"/>
        <v>91.044776119402968</v>
      </c>
    </row>
    <row r="89" spans="5:13">
      <c r="E89">
        <v>1984</v>
      </c>
      <c r="F89">
        <f t="shared" si="1"/>
        <v>2</v>
      </c>
      <c r="H89" s="16">
        <f t="shared" si="2"/>
        <v>2.9850746268656714</v>
      </c>
      <c r="I89" s="16">
        <f t="shared" si="3"/>
        <v>94.029850746268636</v>
      </c>
    </row>
    <row r="90" spans="5:13">
      <c r="E90">
        <v>1985</v>
      </c>
      <c r="F90">
        <f t="shared" si="1"/>
        <v>0</v>
      </c>
      <c r="H90" s="16">
        <f t="shared" si="2"/>
        <v>0</v>
      </c>
      <c r="I90" s="16">
        <f t="shared" si="3"/>
        <v>94.029850746268636</v>
      </c>
    </row>
    <row r="91" spans="5:13">
      <c r="E91">
        <v>1986</v>
      </c>
      <c r="F91">
        <f t="shared" si="1"/>
        <v>0</v>
      </c>
      <c r="H91" s="16">
        <f t="shared" si="2"/>
        <v>0</v>
      </c>
      <c r="I91" s="16">
        <f t="shared" si="3"/>
        <v>94.029850746268636</v>
      </c>
    </row>
    <row r="92" spans="5:13">
      <c r="E92">
        <v>1987</v>
      </c>
      <c r="F92">
        <f t="shared" si="1"/>
        <v>1</v>
      </c>
      <c r="H92" s="16">
        <f t="shared" si="2"/>
        <v>1.4925373134328357</v>
      </c>
      <c r="I92" s="16">
        <f t="shared" si="3"/>
        <v>95.52238805970147</v>
      </c>
    </row>
    <row r="93" spans="5:13">
      <c r="E93">
        <v>1988</v>
      </c>
      <c r="F93">
        <f t="shared" si="1"/>
        <v>0</v>
      </c>
      <c r="H93" s="16">
        <f t="shared" si="2"/>
        <v>0</v>
      </c>
      <c r="I93" s="16">
        <f t="shared" si="3"/>
        <v>95.52238805970147</v>
      </c>
    </row>
    <row r="94" spans="5:13">
      <c r="E94">
        <v>1989</v>
      </c>
      <c r="F94">
        <f t="shared" si="1"/>
        <v>0</v>
      </c>
      <c r="H94" s="16">
        <f t="shared" si="2"/>
        <v>0</v>
      </c>
      <c r="I94" s="16">
        <f t="shared" si="3"/>
        <v>95.52238805970147</v>
      </c>
    </row>
    <row r="95" spans="5:13">
      <c r="E95">
        <v>1990</v>
      </c>
      <c r="F95">
        <f t="shared" si="1"/>
        <v>0</v>
      </c>
      <c r="H95" s="16">
        <f t="shared" si="2"/>
        <v>0</v>
      </c>
      <c r="I95" s="16">
        <f t="shared" si="3"/>
        <v>95.52238805970147</v>
      </c>
    </row>
    <row r="96" spans="5:13">
      <c r="E96">
        <v>1991</v>
      </c>
      <c r="F96">
        <f t="shared" si="1"/>
        <v>1</v>
      </c>
      <c r="H96" s="16">
        <f t="shared" si="2"/>
        <v>1.4925373134328357</v>
      </c>
      <c r="I96" s="16">
        <f t="shared" si="3"/>
        <v>97.014925373134304</v>
      </c>
    </row>
    <row r="97" spans="5:9">
      <c r="E97">
        <v>1992</v>
      </c>
      <c r="F97">
        <f t="shared" si="1"/>
        <v>2</v>
      </c>
      <c r="H97" s="16">
        <f t="shared" si="2"/>
        <v>2.9850746268656714</v>
      </c>
      <c r="I97" s="16">
        <f t="shared" si="3"/>
        <v>99.999999999999972</v>
      </c>
    </row>
  </sheetData>
  <sortState xmlns:xlrd2="http://schemas.microsoft.com/office/spreadsheetml/2017/richdata2" ref="L79:L84">
    <sortCondition ref="L79:L84"/>
  </sortState>
  <customSheetViews>
    <customSheetView guid="{6404D4D4-C99C-476E-9176-BD7CCE5727E3}" fitToPage="1" printArea="1">
      <pane xSplit="5" ySplit="1" topLeftCell="H24" activePane="bottomRight" state="frozen"/>
      <selection pane="bottomRight" activeCell="K112" sqref="K112"/>
      <pageMargins left="0.7" right="0.7" top="0.75" bottom="0.75" header="0.3" footer="0.3"/>
      <pageSetup paperSize="9" scale="72" fitToWidth="0" orientation="portrait" horizontalDpi="4294967292" verticalDpi="1200" r:id="rId1"/>
    </customSheetView>
    <customSheetView guid="{5380916D-65D5-47C1-A0D8-93C0DF6EC42C}" showPageBreaks="1" fitToPage="1" printArea="1">
      <pane xSplit="5" ySplit="35" topLeftCell="H37" activePane="bottomRight" state="frozen"/>
      <selection pane="bottomRight" activeCell="K112" sqref="K112"/>
      <pageMargins left="0.7" right="0.7" top="0.75" bottom="0.75" header="0.3" footer="0.3"/>
      <pageSetup paperSize="9" fitToWidth="0" orientation="portrait" horizontalDpi="4294967292" verticalDpi="1200" r:id="rId2"/>
    </customSheetView>
  </customSheetViews>
  <pageMargins left="0.7" right="0.7" top="0.75" bottom="0.75" header="0.3" footer="0.3"/>
  <pageSetup paperSize="9" fitToWidth="0" orientation="portrait" horizontalDpi="4294967292" verticalDpi="120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6AE54-6894-42D5-8F37-85C85E6BCCC1}">
  <dimension ref="A1:E86"/>
  <sheetViews>
    <sheetView workbookViewId="0">
      <pane ySplit="1" topLeftCell="A62" activePane="bottomLeft" state="frozen"/>
      <selection pane="bottomLeft" activeCell="E40" sqref="E40"/>
    </sheetView>
  </sheetViews>
  <sheetFormatPr defaultRowHeight="14.4"/>
  <cols>
    <col min="1" max="1" width="72.33203125" customWidth="1"/>
    <col min="3" max="3" width="10.5546875" customWidth="1"/>
    <col min="4" max="4" width="15.88671875" customWidth="1"/>
    <col min="5" max="5" width="30.109375" customWidth="1"/>
  </cols>
  <sheetData>
    <row r="1" spans="1:5" ht="28.8">
      <c r="A1" t="s">
        <v>730</v>
      </c>
      <c r="B1" t="s">
        <v>731</v>
      </c>
      <c r="C1" s="1" t="s">
        <v>732</v>
      </c>
      <c r="D1" t="s">
        <v>733</v>
      </c>
      <c r="E1" t="s">
        <v>0</v>
      </c>
    </row>
    <row r="2" spans="1:5">
      <c r="A2" s="22" t="s">
        <v>320</v>
      </c>
      <c r="B2" s="6" t="s">
        <v>98</v>
      </c>
      <c r="C2" s="4">
        <v>1</v>
      </c>
      <c r="D2" s="4" t="s">
        <v>742</v>
      </c>
      <c r="E2" s="4" t="s">
        <v>357</v>
      </c>
    </row>
    <row r="3" spans="1:5">
      <c r="A3" s="22" t="s">
        <v>502</v>
      </c>
      <c r="B3" s="6" t="s">
        <v>122</v>
      </c>
      <c r="C3" s="4">
        <v>1</v>
      </c>
      <c r="D3" s="4" t="s">
        <v>743</v>
      </c>
      <c r="E3" s="4" t="s">
        <v>501</v>
      </c>
    </row>
    <row r="4" spans="1:5">
      <c r="A4" s="22" t="s">
        <v>765</v>
      </c>
      <c r="B4" s="6" t="s">
        <v>98</v>
      </c>
      <c r="C4" s="4">
        <v>1</v>
      </c>
      <c r="D4" s="4" t="s">
        <v>735</v>
      </c>
      <c r="E4" s="4" t="s">
        <v>459</v>
      </c>
    </row>
    <row r="5" spans="1:5">
      <c r="A5" s="22" t="s">
        <v>231</v>
      </c>
      <c r="B5" s="6" t="s">
        <v>98</v>
      </c>
      <c r="C5" s="4">
        <v>3</v>
      </c>
      <c r="D5" s="4" t="s">
        <v>735</v>
      </c>
      <c r="E5" s="4" t="s">
        <v>328</v>
      </c>
    </row>
    <row r="6" spans="1:5">
      <c r="A6" s="22" t="s">
        <v>395</v>
      </c>
      <c r="B6" s="6" t="s">
        <v>98</v>
      </c>
      <c r="C6" s="4">
        <v>1</v>
      </c>
      <c r="D6" s="4" t="s">
        <v>97</v>
      </c>
      <c r="E6" s="4" t="s">
        <v>315</v>
      </c>
    </row>
    <row r="7" spans="1:5">
      <c r="A7" s="22" t="s">
        <v>473</v>
      </c>
      <c r="B7" s="6" t="s">
        <v>98</v>
      </c>
      <c r="C7" s="4">
        <v>1</v>
      </c>
      <c r="D7" s="4" t="s">
        <v>734</v>
      </c>
      <c r="E7" s="4" t="s">
        <v>315</v>
      </c>
    </row>
    <row r="8" spans="1:5">
      <c r="A8" s="22" t="s">
        <v>376</v>
      </c>
      <c r="B8" s="6" t="s">
        <v>98</v>
      </c>
      <c r="C8" s="4">
        <v>1</v>
      </c>
      <c r="D8" s="4" t="s">
        <v>92</v>
      </c>
      <c r="E8" s="4" t="s">
        <v>316</v>
      </c>
    </row>
    <row r="9" spans="1:5">
      <c r="A9" s="22" t="s">
        <v>488</v>
      </c>
      <c r="B9" s="6" t="s">
        <v>98</v>
      </c>
      <c r="C9" s="4">
        <v>1</v>
      </c>
      <c r="D9" s="4" t="s">
        <v>735</v>
      </c>
      <c r="E9" s="4" t="s">
        <v>339</v>
      </c>
    </row>
    <row r="10" spans="1:5">
      <c r="A10" s="22" t="s">
        <v>384</v>
      </c>
      <c r="B10" s="6" t="s">
        <v>98</v>
      </c>
      <c r="C10" s="4">
        <v>1</v>
      </c>
      <c r="D10" s="4" t="s">
        <v>331</v>
      </c>
      <c r="E10" s="4" t="s">
        <v>339</v>
      </c>
    </row>
    <row r="11" spans="1:5">
      <c r="A11" s="22" t="s">
        <v>385</v>
      </c>
      <c r="B11" s="6" t="s">
        <v>98</v>
      </c>
      <c r="C11" s="4">
        <v>3</v>
      </c>
      <c r="D11" s="4" t="s">
        <v>261</v>
      </c>
      <c r="E11" s="4" t="s">
        <v>339</v>
      </c>
    </row>
    <row r="12" spans="1:5">
      <c r="A12" s="22" t="s">
        <v>777</v>
      </c>
      <c r="B12" s="6" t="s">
        <v>98</v>
      </c>
      <c r="C12" s="4">
        <v>2</v>
      </c>
      <c r="D12" s="4" t="s">
        <v>735</v>
      </c>
      <c r="E12" s="4" t="s">
        <v>433</v>
      </c>
    </row>
    <row r="13" spans="1:5">
      <c r="A13" s="45" t="s">
        <v>319</v>
      </c>
      <c r="B13" s="41" t="s">
        <v>98</v>
      </c>
      <c r="C13" s="4">
        <v>1</v>
      </c>
      <c r="D13" s="4" t="s">
        <v>735</v>
      </c>
      <c r="E13" s="46" t="s">
        <v>484</v>
      </c>
    </row>
    <row r="14" spans="1:5">
      <c r="A14" s="22" t="s">
        <v>773</v>
      </c>
      <c r="B14" s="6"/>
      <c r="C14" s="4">
        <v>1</v>
      </c>
      <c r="D14" s="4" t="s">
        <v>735</v>
      </c>
      <c r="E14" s="4" t="s">
        <v>463</v>
      </c>
    </row>
    <row r="15" spans="1:5">
      <c r="A15" s="22" t="s">
        <v>653</v>
      </c>
      <c r="B15" s="6"/>
      <c r="C15" s="4">
        <v>1</v>
      </c>
      <c r="D15" s="4" t="s">
        <v>736</v>
      </c>
      <c r="E15" s="4" t="s">
        <v>463</v>
      </c>
    </row>
    <row r="16" spans="1:5" ht="28.8">
      <c r="A16" s="22" t="s">
        <v>659</v>
      </c>
      <c r="B16" s="6"/>
      <c r="C16" s="4">
        <v>1</v>
      </c>
      <c r="D16" s="4" t="s">
        <v>737</v>
      </c>
      <c r="E16" s="4" t="s">
        <v>463</v>
      </c>
    </row>
    <row r="17" spans="1:5">
      <c r="A17" s="22" t="s">
        <v>438</v>
      </c>
      <c r="B17" s="6" t="s">
        <v>166</v>
      </c>
      <c r="C17" s="4">
        <v>3</v>
      </c>
      <c r="D17" s="4" t="s">
        <v>735</v>
      </c>
      <c r="E17" s="4" t="s">
        <v>465</v>
      </c>
    </row>
    <row r="18" spans="1:5">
      <c r="A18" s="22" t="s">
        <v>438</v>
      </c>
      <c r="B18" s="6" t="s">
        <v>98</v>
      </c>
      <c r="C18" s="4">
        <v>3</v>
      </c>
      <c r="D18" s="4" t="s">
        <v>735</v>
      </c>
      <c r="E18" s="4" t="s">
        <v>465</v>
      </c>
    </row>
    <row r="19" spans="1:5">
      <c r="A19" s="22" t="s">
        <v>505</v>
      </c>
      <c r="B19" s="6" t="s">
        <v>5</v>
      </c>
      <c r="C19" s="4">
        <v>2</v>
      </c>
      <c r="D19" s="4" t="s">
        <v>738</v>
      </c>
      <c r="E19" s="4" t="s">
        <v>418</v>
      </c>
    </row>
    <row r="20" spans="1:5">
      <c r="A20" s="22" t="s">
        <v>788</v>
      </c>
      <c r="B20" s="6" t="s">
        <v>5</v>
      </c>
      <c r="C20" s="4">
        <v>1</v>
      </c>
      <c r="D20" s="4" t="s">
        <v>739</v>
      </c>
      <c r="E20" s="4" t="s">
        <v>418</v>
      </c>
    </row>
    <row r="21" spans="1:5">
      <c r="A21" s="22" t="s">
        <v>383</v>
      </c>
      <c r="B21" s="6" t="s">
        <v>98</v>
      </c>
      <c r="C21" s="4">
        <v>4</v>
      </c>
      <c r="D21" s="4" t="s">
        <v>740</v>
      </c>
      <c r="E21" s="4" t="s">
        <v>350</v>
      </c>
    </row>
    <row r="22" spans="1:5">
      <c r="A22" s="22" t="s">
        <v>380</v>
      </c>
      <c r="B22" s="6" t="s">
        <v>98</v>
      </c>
      <c r="C22" s="4">
        <v>3</v>
      </c>
      <c r="D22" s="4" t="s">
        <v>261</v>
      </c>
      <c r="E22" s="4" t="s">
        <v>350</v>
      </c>
    </row>
    <row r="23" spans="1:5">
      <c r="A23" s="22" t="s">
        <v>330</v>
      </c>
      <c r="B23" s="6" t="s">
        <v>98</v>
      </c>
      <c r="C23" s="4">
        <v>2</v>
      </c>
      <c r="D23" s="4" t="s">
        <v>741</v>
      </c>
      <c r="E23" s="4" t="s">
        <v>350</v>
      </c>
    </row>
    <row r="24" spans="1:5" ht="28.8" customHeight="1">
      <c r="A24" s="22" t="s">
        <v>768</v>
      </c>
      <c r="B24" s="6" t="s">
        <v>98</v>
      </c>
      <c r="C24" s="4">
        <v>6</v>
      </c>
      <c r="D24" s="4" t="s">
        <v>264</v>
      </c>
      <c r="E24" s="4" t="s">
        <v>350</v>
      </c>
    </row>
    <row r="25" spans="1:5">
      <c r="A25" s="22" t="s">
        <v>490</v>
      </c>
      <c r="B25" s="6" t="s">
        <v>98</v>
      </c>
      <c r="C25" s="4">
        <v>1</v>
      </c>
      <c r="D25" s="4" t="s">
        <v>101</v>
      </c>
      <c r="E25" s="4" t="s">
        <v>350</v>
      </c>
    </row>
    <row r="26" spans="1:5">
      <c r="A26" s="22" t="s">
        <v>318</v>
      </c>
      <c r="B26" s="6" t="s">
        <v>98</v>
      </c>
      <c r="C26" s="4">
        <v>1</v>
      </c>
      <c r="D26" s="4" t="s">
        <v>744</v>
      </c>
      <c r="E26" s="4" t="s">
        <v>464</v>
      </c>
    </row>
    <row r="27" spans="1:5">
      <c r="A27" s="45" t="s">
        <v>427</v>
      </c>
      <c r="B27" s="41" t="s">
        <v>5</v>
      </c>
      <c r="C27" s="4">
        <v>1</v>
      </c>
      <c r="D27" s="4" t="s">
        <v>428</v>
      </c>
      <c r="E27" s="46" t="s">
        <v>477</v>
      </c>
    </row>
    <row r="28" spans="1:5">
      <c r="A28" s="22" t="s">
        <v>716</v>
      </c>
      <c r="B28" s="6" t="s">
        <v>98</v>
      </c>
      <c r="C28" s="4">
        <v>1</v>
      </c>
      <c r="D28" s="4" t="s">
        <v>745</v>
      </c>
      <c r="E28" s="4" t="s">
        <v>377</v>
      </c>
    </row>
    <row r="29" spans="1:5">
      <c r="A29" s="22" t="s">
        <v>322</v>
      </c>
      <c r="B29" s="6" t="s">
        <v>98</v>
      </c>
      <c r="C29" s="4">
        <v>1</v>
      </c>
      <c r="D29" s="4" t="s">
        <v>745</v>
      </c>
      <c r="E29" s="4" t="s">
        <v>377</v>
      </c>
    </row>
    <row r="30" spans="1:5">
      <c r="A30" s="22" t="s">
        <v>771</v>
      </c>
      <c r="B30" s="6" t="s">
        <v>98</v>
      </c>
      <c r="C30" s="4">
        <v>4</v>
      </c>
      <c r="D30" s="4" t="s">
        <v>91</v>
      </c>
      <c r="E30" s="4" t="s">
        <v>431</v>
      </c>
    </row>
    <row r="31" spans="1:5">
      <c r="A31" s="22" t="s">
        <v>285</v>
      </c>
      <c r="B31" s="6" t="s">
        <v>98</v>
      </c>
      <c r="C31" s="4">
        <v>1</v>
      </c>
      <c r="D31" s="4" t="s">
        <v>99</v>
      </c>
      <c r="E31" s="4" t="s">
        <v>346</v>
      </c>
    </row>
    <row r="32" spans="1:5">
      <c r="A32" s="22" t="s">
        <v>390</v>
      </c>
      <c r="B32" s="6" t="s">
        <v>98</v>
      </c>
      <c r="C32" s="4">
        <v>1</v>
      </c>
      <c r="D32" s="4" t="s">
        <v>91</v>
      </c>
      <c r="E32" s="4" t="s">
        <v>346</v>
      </c>
    </row>
    <row r="33" spans="1:5">
      <c r="A33" s="22" t="s">
        <v>393</v>
      </c>
      <c r="B33" s="6" t="s">
        <v>92</v>
      </c>
      <c r="C33" s="4">
        <v>3</v>
      </c>
      <c r="D33" s="4"/>
      <c r="E33" s="4" t="s">
        <v>346</v>
      </c>
    </row>
    <row r="34" spans="1:5">
      <c r="A34" s="22" t="s">
        <v>271</v>
      </c>
      <c r="B34" s="6" t="s">
        <v>92</v>
      </c>
      <c r="C34" s="4">
        <v>1</v>
      </c>
      <c r="D34" s="4" t="s">
        <v>337</v>
      </c>
      <c r="E34" s="4" t="s">
        <v>346</v>
      </c>
    </row>
    <row r="35" spans="1:5">
      <c r="A35" s="22" t="s">
        <v>619</v>
      </c>
      <c r="B35" s="6" t="s">
        <v>99</v>
      </c>
      <c r="C35" s="4">
        <v>1</v>
      </c>
      <c r="D35" s="4"/>
      <c r="E35" s="4" t="s">
        <v>504</v>
      </c>
    </row>
    <row r="36" spans="1:5">
      <c r="A36" s="22" t="s">
        <v>769</v>
      </c>
      <c r="B36" s="6" t="s">
        <v>98</v>
      </c>
      <c r="C36" s="4">
        <v>3</v>
      </c>
      <c r="D36" s="4" t="s">
        <v>91</v>
      </c>
      <c r="E36" s="4" t="s">
        <v>363</v>
      </c>
    </row>
    <row r="37" spans="1:5">
      <c r="A37" s="22" t="s">
        <v>365</v>
      </c>
      <c r="B37" s="6" t="s">
        <v>98</v>
      </c>
      <c r="C37" s="4">
        <v>1</v>
      </c>
      <c r="D37" s="4"/>
      <c r="E37" s="4" t="s">
        <v>406</v>
      </c>
    </row>
    <row r="38" spans="1:5">
      <c r="A38" s="22" t="s">
        <v>478</v>
      </c>
      <c r="B38" s="6" t="s">
        <v>92</v>
      </c>
      <c r="C38" s="4">
        <v>2</v>
      </c>
      <c r="D38" s="4"/>
      <c r="E38" s="4" t="s">
        <v>406</v>
      </c>
    </row>
    <row r="39" spans="1:5">
      <c r="A39" s="22" t="s">
        <v>483</v>
      </c>
      <c r="B39" s="6" t="s">
        <v>98</v>
      </c>
      <c r="C39" s="4">
        <v>2</v>
      </c>
      <c r="D39" s="4"/>
      <c r="E39" s="4" t="s">
        <v>406</v>
      </c>
    </row>
    <row r="40" spans="1:5">
      <c r="A40" s="22" t="s">
        <v>789</v>
      </c>
      <c r="B40" s="6" t="s">
        <v>98</v>
      </c>
      <c r="C40" s="4">
        <v>1</v>
      </c>
      <c r="D40" s="4"/>
      <c r="E40" s="4" t="s">
        <v>406</v>
      </c>
    </row>
    <row r="41" spans="1:5">
      <c r="A41" s="22" t="s">
        <v>364</v>
      </c>
      <c r="B41" s="6" t="s">
        <v>98</v>
      </c>
      <c r="C41" s="4">
        <v>1</v>
      </c>
      <c r="D41" s="4" t="s">
        <v>106</v>
      </c>
      <c r="E41" s="4" t="s">
        <v>406</v>
      </c>
    </row>
    <row r="42" spans="1:5">
      <c r="A42" s="22" t="s">
        <v>486</v>
      </c>
      <c r="B42" s="6" t="s">
        <v>98</v>
      </c>
      <c r="C42" s="4">
        <v>1</v>
      </c>
      <c r="D42" s="4"/>
      <c r="E42" s="4" t="s">
        <v>406</v>
      </c>
    </row>
    <row r="43" spans="1:5">
      <c r="A43" s="22" t="s">
        <v>486</v>
      </c>
      <c r="B43" s="6" t="s">
        <v>5</v>
      </c>
      <c r="C43" s="4">
        <v>1</v>
      </c>
      <c r="D43" s="4"/>
      <c r="E43" s="4" t="s">
        <v>406</v>
      </c>
    </row>
    <row r="44" spans="1:5">
      <c r="A44" s="22" t="s">
        <v>367</v>
      </c>
      <c r="B44" s="6" t="s">
        <v>5</v>
      </c>
      <c r="C44" s="4">
        <v>1</v>
      </c>
      <c r="D44" s="4"/>
      <c r="E44" s="4" t="s">
        <v>406</v>
      </c>
    </row>
    <row r="45" spans="1:5">
      <c r="A45" s="22" t="s">
        <v>263</v>
      </c>
      <c r="B45" s="6" t="s">
        <v>98</v>
      </c>
      <c r="C45" s="4">
        <v>1</v>
      </c>
      <c r="D45" s="4" t="s">
        <v>746</v>
      </c>
      <c r="E45" s="4" t="s">
        <v>407</v>
      </c>
    </row>
    <row r="46" spans="1:5">
      <c r="A46" s="22" t="s">
        <v>358</v>
      </c>
      <c r="B46" s="6" t="s">
        <v>98</v>
      </c>
      <c r="C46" s="4">
        <v>1</v>
      </c>
      <c r="D46" s="4" t="s">
        <v>749</v>
      </c>
      <c r="E46" s="4" t="s">
        <v>359</v>
      </c>
    </row>
    <row r="47" spans="1:5">
      <c r="A47" s="22" t="s">
        <v>661</v>
      </c>
      <c r="B47" s="6" t="s">
        <v>98</v>
      </c>
      <c r="C47" s="4">
        <v>4</v>
      </c>
      <c r="D47" s="4" t="s">
        <v>99</v>
      </c>
      <c r="E47" s="4" t="s">
        <v>430</v>
      </c>
    </row>
    <row r="48" spans="1:5">
      <c r="A48" s="22" t="s">
        <v>662</v>
      </c>
      <c r="B48" s="6" t="s">
        <v>98</v>
      </c>
      <c r="C48" s="4">
        <v>1</v>
      </c>
      <c r="D48" s="4" t="s">
        <v>747</v>
      </c>
      <c r="E48" s="4" t="s">
        <v>137</v>
      </c>
    </row>
    <row r="49" spans="1:5">
      <c r="A49" s="22" t="s">
        <v>489</v>
      </c>
      <c r="B49" s="6" t="s">
        <v>98</v>
      </c>
      <c r="C49" s="4">
        <v>1</v>
      </c>
      <c r="D49" s="4"/>
      <c r="E49" s="4" t="s">
        <v>430</v>
      </c>
    </row>
    <row r="50" spans="1:5">
      <c r="A50" s="22" t="s">
        <v>136</v>
      </c>
      <c r="B50" s="6" t="s">
        <v>98</v>
      </c>
      <c r="C50" s="4">
        <v>1</v>
      </c>
      <c r="D50" s="6" t="s">
        <v>750</v>
      </c>
      <c r="E50" s="4" t="s">
        <v>476</v>
      </c>
    </row>
    <row r="51" spans="1:5">
      <c r="A51" s="22" t="s">
        <v>146</v>
      </c>
      <c r="B51" s="6" t="s">
        <v>98</v>
      </c>
      <c r="C51" s="4">
        <v>1</v>
      </c>
      <c r="D51" s="6" t="s">
        <v>751</v>
      </c>
      <c r="E51" s="4" t="s">
        <v>349</v>
      </c>
    </row>
    <row r="52" spans="1:5">
      <c r="A52" s="22" t="s">
        <v>149</v>
      </c>
      <c r="B52" s="6" t="s">
        <v>98</v>
      </c>
      <c r="C52" s="4">
        <v>1</v>
      </c>
      <c r="D52" s="6" t="s">
        <v>752</v>
      </c>
      <c r="E52" s="4" t="s">
        <v>349</v>
      </c>
    </row>
    <row r="53" spans="1:5">
      <c r="A53" s="22" t="s">
        <v>147</v>
      </c>
      <c r="B53" s="6" t="s">
        <v>98</v>
      </c>
      <c r="C53" s="4">
        <v>1</v>
      </c>
      <c r="D53" s="6" t="s">
        <v>753</v>
      </c>
      <c r="E53" s="4" t="s">
        <v>141</v>
      </c>
    </row>
    <row r="54" spans="1:5">
      <c r="A54" s="22" t="s">
        <v>226</v>
      </c>
      <c r="B54" s="6" t="s">
        <v>98</v>
      </c>
      <c r="C54" s="4">
        <v>1</v>
      </c>
      <c r="E54" s="4" t="s">
        <v>141</v>
      </c>
    </row>
    <row r="55" spans="1:5">
      <c r="A55" s="22" t="s">
        <v>448</v>
      </c>
      <c r="B55" s="6" t="s">
        <v>98</v>
      </c>
      <c r="C55" s="4">
        <v>1</v>
      </c>
      <c r="D55" s="6" t="s">
        <v>122</v>
      </c>
      <c r="E55" s="4" t="s">
        <v>345</v>
      </c>
    </row>
    <row r="56" spans="1:5">
      <c r="A56" s="1" t="s">
        <v>113</v>
      </c>
      <c r="B56" s="6" t="s">
        <v>98</v>
      </c>
      <c r="C56" s="4">
        <v>1</v>
      </c>
      <c r="D56" s="6" t="s">
        <v>754</v>
      </c>
      <c r="E56" s="4" t="s">
        <v>462</v>
      </c>
    </row>
    <row r="57" spans="1:5">
      <c r="A57" s="22" t="s">
        <v>158</v>
      </c>
      <c r="B57" s="6" t="s">
        <v>92</v>
      </c>
      <c r="C57" s="4">
        <v>1</v>
      </c>
      <c r="D57" s="6" t="s">
        <v>159</v>
      </c>
      <c r="E57" s="4" t="s">
        <v>156</v>
      </c>
    </row>
    <row r="58" spans="1:5">
      <c r="A58" s="22" t="s">
        <v>449</v>
      </c>
      <c r="B58" s="6" t="s">
        <v>98</v>
      </c>
      <c r="C58" s="4">
        <v>1</v>
      </c>
      <c r="D58" s="6" t="s">
        <v>755</v>
      </c>
      <c r="E58" s="4" t="s">
        <v>156</v>
      </c>
    </row>
    <row r="59" spans="1:5">
      <c r="A59" s="22" t="s">
        <v>774</v>
      </c>
      <c r="B59" s="6" t="s">
        <v>92</v>
      </c>
      <c r="C59" s="4">
        <v>1</v>
      </c>
      <c r="D59" s="6" t="s">
        <v>160</v>
      </c>
      <c r="E59" s="4" t="s">
        <v>156</v>
      </c>
    </row>
    <row r="60" spans="1:5">
      <c r="A60" s="22" t="s">
        <v>161</v>
      </c>
      <c r="B60" s="6" t="s">
        <v>92</v>
      </c>
      <c r="C60" s="4">
        <v>1</v>
      </c>
      <c r="D60" s="6"/>
      <c r="E60" s="4" t="s">
        <v>156</v>
      </c>
    </row>
    <row r="61" spans="1:5">
      <c r="A61" s="22" t="s">
        <v>230</v>
      </c>
      <c r="B61" s="6" t="s">
        <v>98</v>
      </c>
      <c r="C61" s="4">
        <v>1</v>
      </c>
      <c r="D61" s="6"/>
      <c r="E61" s="4" t="s">
        <v>156</v>
      </c>
    </row>
    <row r="62" spans="1:5">
      <c r="A62" s="45" t="s">
        <v>548</v>
      </c>
      <c r="B62" s="41" t="s">
        <v>98</v>
      </c>
      <c r="C62" s="4">
        <v>1</v>
      </c>
      <c r="D62" s="6" t="s">
        <v>756</v>
      </c>
      <c r="E62" s="46" t="s">
        <v>153</v>
      </c>
    </row>
    <row r="63" spans="1:5">
      <c r="A63" s="22" t="s">
        <v>170</v>
      </c>
      <c r="B63" s="6" t="s">
        <v>98</v>
      </c>
      <c r="C63" s="4">
        <v>1</v>
      </c>
      <c r="D63" s="6" t="s">
        <v>169</v>
      </c>
      <c r="E63" s="4" t="s">
        <v>153</v>
      </c>
    </row>
    <row r="64" spans="1:5">
      <c r="A64" s="22" t="s">
        <v>714</v>
      </c>
      <c r="B64" s="6" t="s">
        <v>98</v>
      </c>
      <c r="C64" s="4">
        <v>1</v>
      </c>
      <c r="D64" s="6"/>
      <c r="E64" s="4" t="s">
        <v>153</v>
      </c>
    </row>
    <row r="65" spans="1:5">
      <c r="A65" s="22" t="s">
        <v>491</v>
      </c>
      <c r="B65" s="6" t="s">
        <v>98</v>
      </c>
      <c r="C65" s="4">
        <v>1</v>
      </c>
      <c r="D65" s="7" t="s">
        <v>99</v>
      </c>
      <c r="E65" s="4" t="s">
        <v>153</v>
      </c>
    </row>
    <row r="66" spans="1:5">
      <c r="A66" s="22" t="s">
        <v>202</v>
      </c>
      <c r="B66" s="6" t="s">
        <v>98</v>
      </c>
      <c r="C66" s="4">
        <v>1</v>
      </c>
      <c r="D66" s="6" t="s">
        <v>757</v>
      </c>
      <c r="E66" s="4" t="s">
        <v>153</v>
      </c>
    </row>
    <row r="67" spans="1:5">
      <c r="A67" s="22" t="s">
        <v>200</v>
      </c>
      <c r="B67" s="6" t="s">
        <v>98</v>
      </c>
      <c r="C67" s="4">
        <v>1</v>
      </c>
      <c r="D67" s="6" t="s">
        <v>758</v>
      </c>
      <c r="E67" s="4" t="s">
        <v>153</v>
      </c>
    </row>
    <row r="68" spans="1:5">
      <c r="A68" s="22" t="s">
        <v>547</v>
      </c>
      <c r="B68" s="6" t="s">
        <v>98</v>
      </c>
      <c r="C68" s="23">
        <v>1</v>
      </c>
      <c r="D68" s="7" t="s">
        <v>5</v>
      </c>
      <c r="E68" s="4" t="s">
        <v>153</v>
      </c>
    </row>
    <row r="69" spans="1:5">
      <c r="A69" s="22" t="s">
        <v>173</v>
      </c>
      <c r="B69" s="6" t="s">
        <v>98</v>
      </c>
      <c r="C69" s="4">
        <v>1</v>
      </c>
      <c r="D69" s="6" t="s">
        <v>759</v>
      </c>
      <c r="E69" s="4" t="s">
        <v>153</v>
      </c>
    </row>
    <row r="70" spans="1:5">
      <c r="A70" s="22" t="s">
        <v>178</v>
      </c>
      <c r="B70" s="6" t="s">
        <v>98</v>
      </c>
      <c r="C70" s="4">
        <v>1</v>
      </c>
      <c r="D70" s="6" t="s">
        <v>760</v>
      </c>
      <c r="E70" s="4" t="s">
        <v>153</v>
      </c>
    </row>
    <row r="71" spans="1:5">
      <c r="A71" s="22" t="s">
        <v>572</v>
      </c>
      <c r="B71" s="6" t="s">
        <v>98</v>
      </c>
      <c r="C71" s="4">
        <v>1</v>
      </c>
      <c r="D71" s="6"/>
      <c r="E71" s="4" t="s">
        <v>153</v>
      </c>
    </row>
    <row r="72" spans="1:5">
      <c r="A72" s="22" t="s">
        <v>394</v>
      </c>
      <c r="B72" s="6" t="s">
        <v>98</v>
      </c>
      <c r="C72" s="4">
        <v>1</v>
      </c>
      <c r="D72" s="6"/>
      <c r="E72" s="4" t="s">
        <v>153</v>
      </c>
    </row>
    <row r="73" spans="1:5">
      <c r="A73" s="22" t="s">
        <v>206</v>
      </c>
      <c r="B73" s="6" t="s">
        <v>98</v>
      </c>
      <c r="C73" s="4">
        <v>1</v>
      </c>
      <c r="D73" s="6" t="s">
        <v>207</v>
      </c>
      <c r="E73" s="4" t="s">
        <v>153</v>
      </c>
    </row>
    <row r="74" spans="1:5">
      <c r="A74" s="22" t="s">
        <v>496</v>
      </c>
      <c r="B74" s="6" t="s">
        <v>98</v>
      </c>
      <c r="C74" s="4">
        <v>1</v>
      </c>
      <c r="D74" s="6" t="s">
        <v>99</v>
      </c>
      <c r="E74" s="4" t="s">
        <v>153</v>
      </c>
    </row>
    <row r="75" spans="1:5">
      <c r="A75" s="22" t="s">
        <v>179</v>
      </c>
      <c r="B75" s="6" t="s">
        <v>98</v>
      </c>
      <c r="C75" s="4">
        <v>1</v>
      </c>
      <c r="D75" s="6" t="s">
        <v>761</v>
      </c>
      <c r="E75" s="4" t="s">
        <v>153</v>
      </c>
    </row>
    <row r="76" spans="1:5">
      <c r="A76" s="22" t="s">
        <v>195</v>
      </c>
      <c r="B76" s="6" t="s">
        <v>98</v>
      </c>
      <c r="C76" s="4">
        <v>1</v>
      </c>
      <c r="D76" s="6" t="s">
        <v>762</v>
      </c>
      <c r="E76" s="4" t="s">
        <v>153</v>
      </c>
    </row>
    <row r="77" spans="1:5">
      <c r="A77" s="22" t="s">
        <v>192</v>
      </c>
      <c r="B77" s="6" t="s">
        <v>98</v>
      </c>
      <c r="C77" s="4">
        <v>1</v>
      </c>
      <c r="D77" s="6"/>
      <c r="E77" s="4" t="s">
        <v>153</v>
      </c>
    </row>
    <row r="78" spans="1:5">
      <c r="A78" s="22" t="s">
        <v>123</v>
      </c>
      <c r="B78" s="6" t="s">
        <v>98</v>
      </c>
      <c r="C78" s="4">
        <v>1</v>
      </c>
      <c r="D78" s="6"/>
      <c r="E78" s="4" t="s">
        <v>124</v>
      </c>
    </row>
    <row r="79" spans="1:5">
      <c r="A79" s="22" t="s">
        <v>435</v>
      </c>
      <c r="B79" s="6" t="s">
        <v>98</v>
      </c>
      <c r="C79" s="4">
        <v>1</v>
      </c>
      <c r="D79" s="6" t="s">
        <v>748</v>
      </c>
      <c r="E79" s="4" t="s">
        <v>124</v>
      </c>
    </row>
    <row r="80" spans="1:5">
      <c r="A80" s="22" t="s">
        <v>382</v>
      </c>
      <c r="B80" s="6" t="s">
        <v>98</v>
      </c>
      <c r="C80" s="4">
        <v>1</v>
      </c>
      <c r="D80" s="6"/>
      <c r="E80" s="4" t="s">
        <v>124</v>
      </c>
    </row>
    <row r="81" spans="1:5">
      <c r="A81" s="22" t="s">
        <v>131</v>
      </c>
      <c r="B81" s="6" t="s">
        <v>568</v>
      </c>
      <c r="C81" s="4">
        <v>1</v>
      </c>
      <c r="D81" s="6"/>
      <c r="E81" s="4" t="s">
        <v>124</v>
      </c>
    </row>
    <row r="82" spans="1:5">
      <c r="A82" s="22" t="s">
        <v>715</v>
      </c>
      <c r="B82" s="6" t="s">
        <v>98</v>
      </c>
      <c r="C82" s="4">
        <v>2</v>
      </c>
      <c r="D82" s="6" t="s">
        <v>763</v>
      </c>
      <c r="E82" s="4" t="s">
        <v>124</v>
      </c>
    </row>
    <row r="83" spans="1:5">
      <c r="A83" s="22" t="s">
        <v>150</v>
      </c>
      <c r="B83" s="6" t="s">
        <v>98</v>
      </c>
      <c r="C83" s="4">
        <v>1</v>
      </c>
      <c r="D83" s="6" t="s">
        <v>764</v>
      </c>
      <c r="E83" s="4" t="s">
        <v>124</v>
      </c>
    </row>
    <row r="84" spans="1:5">
      <c r="A84" s="22" t="s">
        <v>650</v>
      </c>
      <c r="B84" s="6" t="s">
        <v>98</v>
      </c>
      <c r="C84" s="4">
        <v>1</v>
      </c>
      <c r="D84" s="4"/>
      <c r="E84" s="4" t="s">
        <v>651</v>
      </c>
    </row>
    <row r="85" spans="1:5">
      <c r="A85" s="22" t="s">
        <v>650</v>
      </c>
      <c r="B85" s="6" t="s">
        <v>101</v>
      </c>
      <c r="C85" s="4">
        <v>1</v>
      </c>
      <c r="D85" s="4"/>
      <c r="E85" s="4" t="s">
        <v>651</v>
      </c>
    </row>
    <row r="86" spans="1:5">
      <c r="A86" s="22" t="s">
        <v>650</v>
      </c>
      <c r="B86" s="6" t="s">
        <v>99</v>
      </c>
      <c r="C86" s="4">
        <v>1</v>
      </c>
      <c r="D86" s="4"/>
      <c r="E86" s="4" t="s">
        <v>651</v>
      </c>
    </row>
  </sheetData>
  <conditionalFormatting sqref="E2:E8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Parts in color sets</vt:lpstr>
      <vt:lpstr>Color Sets</vt:lpstr>
      <vt:lpstr>Parts not named in PlaymoDB</vt:lpstr>
      <vt:lpstr>'Color Sets'!Print_Area</vt:lpstr>
      <vt:lpstr>'Parts in color sets'!Print_Area</vt:lpstr>
      <vt:lpstr>'Parts in color sets'!Print_Titles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2025-05-29T10:00:09Z</dcterms:created>
  <dcterms:modified xsi:type="dcterms:W3CDTF">2025-06-08T10:23:54Z</dcterms:modified>
</cp:coreProperties>
</file>